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Готовность" sheetId="1" r:id="rId1"/>
    <sheet name="Лист1" sheetId="2" r:id="rId2"/>
  </sheets>
  <definedNames>
    <definedName name="_xlnm.Print_Area" localSheetId="0">'Готовность'!$A$1:$AA$55</definedName>
  </definedNames>
  <calcPr fullCalcOnLoad="1"/>
</workbook>
</file>

<file path=xl/sharedStrings.xml><?xml version="1.0" encoding="utf-8"?>
<sst xmlns="http://schemas.openxmlformats.org/spreadsheetml/2006/main" count="83" uniqueCount="72">
  <si>
    <t>№ пп</t>
  </si>
  <si>
    <t>Западный РЭР</t>
  </si>
  <si>
    <t xml:space="preserve">Советский РЭР </t>
  </si>
  <si>
    <t xml:space="preserve">Центральный РЭР </t>
  </si>
  <si>
    <t xml:space="preserve">Октябрьский РЭР </t>
  </si>
  <si>
    <t>Первомайский РЭР</t>
  </si>
  <si>
    <t>Северный РЭР</t>
  </si>
  <si>
    <t>Общее кол-во  домов</t>
  </si>
  <si>
    <t>Дет. Сады</t>
  </si>
  <si>
    <t>Школы общеобраз</t>
  </si>
  <si>
    <t>Другие школы</t>
  </si>
  <si>
    <t>Больницы</t>
  </si>
  <si>
    <t>Детские дома</t>
  </si>
  <si>
    <t>Всего</t>
  </si>
  <si>
    <t>ООО "Восток-Центр"</t>
  </si>
  <si>
    <t>ЖСК,ТСЖ</t>
  </si>
  <si>
    <t>Восточный ЭР</t>
  </si>
  <si>
    <t>Рябковский ЭР</t>
  </si>
  <si>
    <t>ООО ГУК</t>
  </si>
  <si>
    <t>ООО"Восток сервис"</t>
  </si>
  <si>
    <t>общее количество</t>
  </si>
  <si>
    <t>Частный сектор</t>
  </si>
  <si>
    <t>ООО "УК "Согласие"</t>
  </si>
  <si>
    <t>ООО"УК"Строитель-97"</t>
  </si>
  <si>
    <t>ООО"УК"Омега"</t>
  </si>
  <si>
    <t>ООО"УК"Ключ"</t>
  </si>
  <si>
    <t>ООО"УК"Лидер"</t>
  </si>
  <si>
    <t>ООО"Сервис"</t>
  </si>
  <si>
    <t>ООО"ЖКО"Фортуна"</t>
  </si>
  <si>
    <t>ООО"УК"Престиж"</t>
  </si>
  <si>
    <t>ООО"УК"Престиж-Курган"</t>
  </si>
  <si>
    <t>ООО"УО"Риск ЖЭУ"</t>
  </si>
  <si>
    <t>ООО"УО"Спектр"</t>
  </si>
  <si>
    <t>ООО"УО"Волна"</t>
  </si>
  <si>
    <t>ООО"УК"Жилищник"</t>
  </si>
  <si>
    <t>"УК"Горкомжилстрой"</t>
  </si>
  <si>
    <t>ООО"УК"Надежность"</t>
  </si>
  <si>
    <t>ООО"УК"Мастер"</t>
  </si>
  <si>
    <t>ООО"УК"Управдом"</t>
  </si>
  <si>
    <t>ООО"УК"Возрождение"</t>
  </si>
  <si>
    <t>ООО"СК"Байкал"</t>
  </si>
  <si>
    <t xml:space="preserve">  ДНУ</t>
  </si>
  <si>
    <t>МУП"Прометей"</t>
  </si>
  <si>
    <t>Без УК</t>
  </si>
  <si>
    <t>ООО"УК"Ваш дом"</t>
  </si>
  <si>
    <t>УК"Соцгарантия"</t>
  </si>
  <si>
    <t xml:space="preserve">            Соцкультбыт</t>
  </si>
  <si>
    <t>ООО"УК"Уют (Баскаль)</t>
  </si>
  <si>
    <t>ООО"УК"УЮТ"</t>
  </si>
  <si>
    <t>ООО "УО "Забота"</t>
  </si>
  <si>
    <t>МУП"Спектр"</t>
  </si>
  <si>
    <t>ООО"УК"Олимп"</t>
  </si>
  <si>
    <t>ООО АДС"Курган"</t>
  </si>
  <si>
    <t>%  промыто</t>
  </si>
  <si>
    <t>% опрессовано</t>
  </si>
  <si>
    <t>готовность</t>
  </si>
  <si>
    <t>%Готовности</t>
  </si>
  <si>
    <t xml:space="preserve">                                                 СВОДНАЯ ТАБЛИЦА</t>
  </si>
  <si>
    <t xml:space="preserve">                            ЖИЛИЩНОГО ФОНДА И СОЦКУЛЬТБЫТА</t>
  </si>
  <si>
    <t>ООО"Содружество"</t>
  </si>
  <si>
    <t>ООО"УК"Новый город"</t>
  </si>
  <si>
    <t>Управляющие компании</t>
  </si>
  <si>
    <t>ООО"УК"Защита"</t>
  </si>
  <si>
    <t>"УК"Чистый квартал"</t>
  </si>
  <si>
    <t>ООО"Курган-Плюс"</t>
  </si>
  <si>
    <t>Гидропневматическая промывка</t>
  </si>
  <si>
    <t>гидравлические испытания</t>
  </si>
  <si>
    <t xml:space="preserve">                                                    03 ИЮНЯ 2015 ГОДА</t>
  </si>
  <si>
    <t>ООО "УК Заозерный"</t>
  </si>
  <si>
    <t>01 ИЮЛЯ 2015 ГОДА</t>
  </si>
  <si>
    <t>"УК"Солнечный дворик"</t>
  </si>
  <si>
    <t>ООО"УК"Квартал"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</si>
</sst>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justify" textRotation="90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64" fontId="2" fillId="35" borderId="14" xfId="0" applyNumberFormat="1" applyFont="1" applyFill="1" applyBorder="1" applyAlignment="1">
      <alignment horizontal="center" vertical="center"/>
    </xf>
    <xf numFmtId="164" fontId="2" fillId="35" borderId="15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textRotation="90"/>
    </xf>
    <xf numFmtId="0" fontId="2" fillId="35" borderId="17" xfId="0" applyFont="1" applyFill="1" applyBorder="1" applyAlignment="1">
      <alignment horizontal="center"/>
    </xf>
    <xf numFmtId="164" fontId="2" fillId="35" borderId="18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vertical="center"/>
    </xf>
    <xf numFmtId="164" fontId="2" fillId="35" borderId="21" xfId="0" applyNumberFormat="1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textRotation="90" wrapText="1"/>
    </xf>
    <xf numFmtId="0" fontId="2" fillId="34" borderId="23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 vertical="center" textRotation="90" wrapText="1"/>
    </xf>
    <xf numFmtId="0" fontId="11" fillId="34" borderId="15" xfId="0" applyFont="1" applyFill="1" applyBorder="1" applyAlignment="1">
      <alignment/>
    </xf>
    <xf numFmtId="0" fontId="9" fillId="35" borderId="18" xfId="53" applyFont="1" applyFill="1" applyBorder="1" applyAlignment="1">
      <alignment horizontal="center" vertical="center"/>
      <protection/>
    </xf>
    <xf numFmtId="0" fontId="9" fillId="35" borderId="15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9" fillId="35" borderId="15" xfId="53" applyFont="1" applyFill="1" applyBorder="1" applyAlignment="1">
      <alignment horizontal="center" vertical="center"/>
      <protection/>
    </xf>
    <xf numFmtId="0" fontId="11" fillId="35" borderId="14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 wrapText="1"/>
    </xf>
    <xf numFmtId="0" fontId="9" fillId="35" borderId="15" xfId="53" applyFont="1" applyFill="1" applyBorder="1" applyAlignment="1">
      <alignment horizontal="center"/>
      <protection/>
    </xf>
    <xf numFmtId="0" fontId="9" fillId="35" borderId="14" xfId="0" applyFont="1" applyFill="1" applyBorder="1" applyAlignment="1">
      <alignment horizontal="center"/>
    </xf>
    <xf numFmtId="0" fontId="9" fillId="35" borderId="14" xfId="53" applyFont="1" applyFill="1" applyBorder="1" applyAlignment="1">
      <alignment horizontal="center"/>
      <protection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/>
    </xf>
    <xf numFmtId="0" fontId="11" fillId="34" borderId="28" xfId="0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11" fillId="34" borderId="29" xfId="0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0" fontId="11" fillId="34" borderId="30" xfId="0" applyFont="1" applyFill="1" applyBorder="1" applyAlignment="1">
      <alignment/>
    </xf>
    <xf numFmtId="0" fontId="1" fillId="34" borderId="31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/>
    </xf>
    <xf numFmtId="0" fontId="11" fillId="35" borderId="30" xfId="0" applyFont="1" applyFill="1" applyBorder="1" applyAlignment="1">
      <alignment horizontal="center" vertical="center"/>
    </xf>
    <xf numFmtId="0" fontId="9" fillId="35" borderId="17" xfId="53" applyFont="1" applyFill="1" applyBorder="1" applyAlignment="1">
      <alignment horizontal="center" vertical="center"/>
      <protection/>
    </xf>
    <xf numFmtId="0" fontId="9" fillId="35" borderId="18" xfId="53" applyFont="1" applyFill="1" applyBorder="1" applyAlignment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36" borderId="15" xfId="53" applyFont="1" applyFill="1" applyBorder="1" applyAlignment="1">
      <alignment horizontal="center" vertical="center"/>
      <protection/>
    </xf>
    <xf numFmtId="0" fontId="2" fillId="36" borderId="2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164" fontId="2" fillId="36" borderId="15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/>
    </xf>
    <xf numFmtId="0" fontId="9" fillId="36" borderId="35" xfId="53" applyFont="1" applyFill="1" applyBorder="1" applyAlignment="1">
      <alignment horizontal="center" vertical="center"/>
      <protection/>
    </xf>
    <xf numFmtId="0" fontId="9" fillId="36" borderId="18" xfId="53" applyFont="1" applyFill="1" applyBorder="1" applyAlignment="1">
      <alignment horizontal="left" wrapText="1"/>
      <protection/>
    </xf>
    <xf numFmtId="0" fontId="9" fillId="36" borderId="18" xfId="53" applyFont="1" applyFill="1" applyBorder="1" applyAlignment="1">
      <alignment horizontal="center" vertical="center"/>
      <protection/>
    </xf>
    <xf numFmtId="0" fontId="9" fillId="36" borderId="24" xfId="53" applyFont="1" applyFill="1" applyBorder="1" applyAlignment="1">
      <alignment horizontal="center" vertical="center"/>
      <protection/>
    </xf>
    <xf numFmtId="0" fontId="9" fillId="36" borderId="15" xfId="0" applyFont="1" applyFill="1" applyBorder="1" applyAlignment="1">
      <alignment/>
    </xf>
    <xf numFmtId="0" fontId="9" fillId="36" borderId="18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0" fontId="9" fillId="34" borderId="14" xfId="53" applyFont="1" applyFill="1" applyBorder="1">
      <alignment/>
      <protection/>
    </xf>
    <xf numFmtId="0" fontId="9" fillId="34" borderId="15" xfId="53" applyFont="1" applyFill="1" applyBorder="1" applyAlignment="1">
      <alignment horizontal="left" wrapText="1"/>
      <protection/>
    </xf>
    <xf numFmtId="0" fontId="9" fillId="34" borderId="18" xfId="53" applyFont="1" applyFill="1" applyBorder="1" applyAlignment="1">
      <alignment horizontal="left" wrapText="1"/>
      <protection/>
    </xf>
    <xf numFmtId="0" fontId="9" fillId="34" borderId="15" xfId="53" applyFont="1" applyFill="1" applyBorder="1">
      <alignment/>
      <protection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35" xfId="53" applyFont="1" applyFill="1" applyBorder="1" applyAlignment="1">
      <alignment horizontal="center" vertical="center"/>
      <protection/>
    </xf>
    <xf numFmtId="0" fontId="9" fillId="34" borderId="24" xfId="53" applyFont="1" applyFill="1" applyBorder="1" applyAlignment="1">
      <alignment horizontal="center" vertical="center"/>
      <protection/>
    </xf>
    <xf numFmtId="0" fontId="9" fillId="34" borderId="35" xfId="53" applyFont="1" applyFill="1" applyBorder="1" applyAlignment="1">
      <alignment horizontal="center"/>
      <protection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/>
    </xf>
    <xf numFmtId="0" fontId="9" fillId="34" borderId="24" xfId="53" applyFont="1" applyFill="1" applyBorder="1" applyAlignment="1">
      <alignment horizontal="center"/>
      <protection/>
    </xf>
    <xf numFmtId="0" fontId="9" fillId="34" borderId="39" xfId="0" applyFont="1" applyFill="1" applyBorder="1" applyAlignment="1">
      <alignment horizontal="center"/>
    </xf>
    <xf numFmtId="0" fontId="9" fillId="34" borderId="18" xfId="0" applyFont="1" applyFill="1" applyBorder="1" applyAlignment="1">
      <alignment/>
    </xf>
    <xf numFmtId="0" fontId="9" fillId="34" borderId="30" xfId="0" applyFont="1" applyFill="1" applyBorder="1" applyAlignment="1">
      <alignment/>
    </xf>
    <xf numFmtId="0" fontId="9" fillId="35" borderId="18" xfId="53" applyFont="1" applyFill="1" applyBorder="1" applyAlignment="1">
      <alignment horizontal="left" wrapText="1"/>
      <protection/>
    </xf>
    <xf numFmtId="0" fontId="2" fillId="35" borderId="2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/>
    </xf>
    <xf numFmtId="0" fontId="9" fillId="35" borderId="24" xfId="53" applyFont="1" applyFill="1" applyBorder="1" applyAlignment="1">
      <alignment horizontal="center" vertical="center"/>
      <protection/>
    </xf>
    <xf numFmtId="0" fontId="1" fillId="35" borderId="40" xfId="0" applyFont="1" applyFill="1" applyBorder="1" applyAlignment="1">
      <alignment horizontal="center" vertical="center" textRotation="90" wrapText="1"/>
    </xf>
    <xf numFmtId="0" fontId="1" fillId="35" borderId="17" xfId="0" applyFont="1" applyFill="1" applyBorder="1" applyAlignment="1">
      <alignment horizontal="center" vertical="center" textRotation="90" wrapText="1"/>
    </xf>
    <xf numFmtId="0" fontId="1" fillId="33" borderId="41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2" fillId="37" borderId="42" xfId="0" applyFont="1" applyFill="1" applyBorder="1" applyAlignment="1">
      <alignment horizontal="center" vertical="center" wrapText="1"/>
    </xf>
    <xf numFmtId="0" fontId="12" fillId="37" borderId="43" xfId="0" applyFont="1" applyFill="1" applyBorder="1" applyAlignment="1">
      <alignment horizontal="center" vertical="center" wrapText="1"/>
    </xf>
    <xf numFmtId="0" fontId="12" fillId="37" borderId="44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textRotation="90"/>
    </xf>
    <xf numFmtId="0" fontId="11" fillId="34" borderId="45" xfId="0" applyFont="1" applyFill="1" applyBorder="1" applyAlignment="1">
      <alignment textRotation="90"/>
    </xf>
    <xf numFmtId="0" fontId="1" fillId="34" borderId="46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3" fillId="37" borderId="44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1" fillId="37" borderId="48" xfId="0" applyFont="1" applyFill="1" applyBorder="1" applyAlignment="1">
      <alignment horizontal="center" vertical="center"/>
    </xf>
    <xf numFmtId="0" fontId="1" fillId="37" borderId="49" xfId="0" applyFont="1" applyFill="1" applyBorder="1" applyAlignment="1">
      <alignment horizontal="center" vertical="center"/>
    </xf>
    <xf numFmtId="0" fontId="1" fillId="37" borderId="50" xfId="0" applyFont="1" applyFill="1" applyBorder="1" applyAlignment="1">
      <alignment horizontal="center" vertical="center"/>
    </xf>
    <xf numFmtId="0" fontId="1" fillId="37" borderId="51" xfId="0" applyFont="1" applyFill="1" applyBorder="1" applyAlignment="1">
      <alignment horizontal="center" vertical="center"/>
    </xf>
    <xf numFmtId="0" fontId="1" fillId="37" borderId="40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5" fillId="37" borderId="52" xfId="0" applyFont="1" applyFill="1" applyBorder="1" applyAlignment="1">
      <alignment horizontal="center" vertical="center" textRotation="90" wrapText="1"/>
    </xf>
    <xf numFmtId="0" fontId="5" fillId="37" borderId="45" xfId="0" applyFont="1" applyFill="1" applyBorder="1" applyAlignment="1">
      <alignment horizontal="center" vertical="center" textRotation="90" wrapText="1"/>
    </xf>
    <xf numFmtId="0" fontId="1" fillId="34" borderId="53" xfId="0" applyFont="1" applyFill="1" applyBorder="1" applyAlignment="1">
      <alignment horizontal="center" vertical="center" textRotation="90"/>
    </xf>
    <xf numFmtId="0" fontId="3" fillId="37" borderId="42" xfId="0" applyFont="1" applyFill="1" applyBorder="1" applyAlignment="1">
      <alignment horizontal="center" vertical="center" wrapText="1"/>
    </xf>
    <xf numFmtId="0" fontId="3" fillId="37" borderId="43" xfId="0" applyFont="1" applyFill="1" applyBorder="1" applyAlignment="1">
      <alignment horizontal="center" vertical="center" wrapText="1"/>
    </xf>
    <xf numFmtId="0" fontId="3" fillId="37" borderId="4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view="pageBreakPreview" zoomScaleSheetLayoutView="100" workbookViewId="0" topLeftCell="B19">
      <selection activeCell="B56" sqref="A56:IV56"/>
    </sheetView>
  </sheetViews>
  <sheetFormatPr defaultColWidth="9.00390625" defaultRowHeight="12.75"/>
  <cols>
    <col min="1" max="1" width="4.625" style="1" customWidth="1"/>
    <col min="2" max="2" width="2.375" style="1" customWidth="1"/>
    <col min="3" max="3" width="21.25390625" style="1" customWidth="1"/>
    <col min="4" max="4" width="6.125" style="1" customWidth="1"/>
    <col min="5" max="5" width="5.75390625" style="1" customWidth="1"/>
    <col min="6" max="6" width="4.625" style="3" customWidth="1"/>
    <col min="7" max="7" width="4.875" style="3" customWidth="1"/>
    <col min="8" max="8" width="4.375" style="3" customWidth="1"/>
    <col min="9" max="9" width="4.125" style="3" customWidth="1"/>
    <col min="10" max="10" width="4.625" style="3" customWidth="1"/>
    <col min="11" max="11" width="4.875" style="3" customWidth="1"/>
    <col min="12" max="12" width="4.375" style="3" customWidth="1"/>
    <col min="13" max="13" width="5.75390625" style="3" customWidth="1"/>
    <col min="14" max="14" width="6.00390625" style="2" customWidth="1"/>
    <col min="15" max="15" width="5.00390625" style="2" customWidth="1"/>
    <col min="16" max="18" width="4.75390625" style="2" customWidth="1"/>
    <col min="19" max="19" width="4.625" style="2" customWidth="1"/>
    <col min="20" max="20" width="4.75390625" style="2" customWidth="1"/>
    <col min="21" max="21" width="4.875" style="2" customWidth="1"/>
    <col min="22" max="22" width="4.625" style="2" customWidth="1"/>
    <col min="23" max="23" width="5.75390625" style="2" customWidth="1"/>
    <col min="24" max="24" width="5.875" style="2" customWidth="1"/>
    <col min="25" max="25" width="7.875" style="2" customWidth="1"/>
    <col min="26" max="26" width="6.625" style="1" customWidth="1"/>
    <col min="27" max="27" width="6.25390625" style="2" customWidth="1"/>
    <col min="28" max="16384" width="9.125" style="1" customWidth="1"/>
  </cols>
  <sheetData>
    <row r="1" spans="1:27" ht="15.75">
      <c r="A1" s="15"/>
      <c r="B1" s="15"/>
      <c r="C1" s="5"/>
      <c r="D1" s="5"/>
      <c r="E1" s="14" t="s">
        <v>57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5.75">
      <c r="A2" s="15"/>
      <c r="B2" s="15"/>
      <c r="C2" s="5"/>
      <c r="D2" s="5"/>
      <c r="E2" s="14" t="s">
        <v>58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5.75">
      <c r="A3" s="15"/>
      <c r="B3" s="15"/>
      <c r="C3" s="5"/>
      <c r="D3" s="5"/>
      <c r="E3" s="14" t="s">
        <v>67</v>
      </c>
      <c r="F3" s="14"/>
      <c r="G3" s="14"/>
      <c r="H3" s="14"/>
      <c r="I3" s="14"/>
      <c r="J3" s="14"/>
      <c r="K3" s="14" t="s">
        <v>69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6.5" thickBot="1">
      <c r="A4" s="15"/>
      <c r="B4" s="15"/>
      <c r="C4" s="5"/>
      <c r="D4" s="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s="2" customFormat="1" ht="29.25" customHeight="1">
      <c r="A5" s="136" t="s">
        <v>0</v>
      </c>
      <c r="B5" s="132" t="s">
        <v>61</v>
      </c>
      <c r="C5" s="133"/>
      <c r="D5" s="138" t="s">
        <v>7</v>
      </c>
      <c r="E5" s="141" t="s">
        <v>65</v>
      </c>
      <c r="F5" s="142"/>
      <c r="G5" s="142"/>
      <c r="H5" s="142"/>
      <c r="I5" s="142"/>
      <c r="J5" s="142"/>
      <c r="K5" s="142"/>
      <c r="L5" s="143"/>
      <c r="M5" s="121" t="s">
        <v>7</v>
      </c>
      <c r="N5" s="119" t="s">
        <v>53</v>
      </c>
      <c r="O5" s="123" t="s">
        <v>66</v>
      </c>
      <c r="P5" s="124"/>
      <c r="Q5" s="124"/>
      <c r="R5" s="124"/>
      <c r="S5" s="124"/>
      <c r="T5" s="124"/>
      <c r="U5" s="124"/>
      <c r="V5" s="125"/>
      <c r="W5" s="121" t="s">
        <v>7</v>
      </c>
      <c r="X5" s="119" t="s">
        <v>54</v>
      </c>
      <c r="Y5" s="130" t="s">
        <v>55</v>
      </c>
      <c r="Z5" s="131"/>
      <c r="AA5" s="119" t="s">
        <v>56</v>
      </c>
    </row>
    <row r="6" spans="1:27" s="2" customFormat="1" ht="56.25" customHeight="1" thickBot="1">
      <c r="A6" s="137"/>
      <c r="B6" s="134"/>
      <c r="C6" s="135"/>
      <c r="D6" s="139"/>
      <c r="E6" s="36" t="s">
        <v>1</v>
      </c>
      <c r="F6" s="45" t="s">
        <v>2</v>
      </c>
      <c r="G6" s="45" t="s">
        <v>3</v>
      </c>
      <c r="H6" s="45" t="s">
        <v>4</v>
      </c>
      <c r="I6" s="45" t="s">
        <v>5</v>
      </c>
      <c r="J6" s="45" t="s">
        <v>6</v>
      </c>
      <c r="K6" s="45" t="s">
        <v>16</v>
      </c>
      <c r="L6" s="45" t="s">
        <v>17</v>
      </c>
      <c r="M6" s="122"/>
      <c r="N6" s="120"/>
      <c r="O6" s="24" t="s">
        <v>1</v>
      </c>
      <c r="P6" s="4" t="s">
        <v>2</v>
      </c>
      <c r="Q6" s="4" t="s">
        <v>3</v>
      </c>
      <c r="R6" s="4" t="s">
        <v>4</v>
      </c>
      <c r="S6" s="4" t="s">
        <v>5</v>
      </c>
      <c r="T6" s="4" t="s">
        <v>6</v>
      </c>
      <c r="U6" s="4" t="s">
        <v>16</v>
      </c>
      <c r="V6" s="4" t="s">
        <v>17</v>
      </c>
      <c r="W6" s="122"/>
      <c r="X6" s="120"/>
      <c r="Y6" s="6" t="s">
        <v>20</v>
      </c>
      <c r="Z6" s="16" t="s">
        <v>55</v>
      </c>
      <c r="AA6" s="120"/>
    </row>
    <row r="7" spans="1:27" ht="20.25" customHeight="1">
      <c r="A7" s="49">
        <v>1</v>
      </c>
      <c r="B7" s="140"/>
      <c r="C7" s="85" t="s">
        <v>52</v>
      </c>
      <c r="D7" s="48">
        <v>5</v>
      </c>
      <c r="E7" s="89"/>
      <c r="F7" s="90"/>
      <c r="G7" s="90"/>
      <c r="H7" s="90"/>
      <c r="I7" s="90"/>
      <c r="J7" s="90"/>
      <c r="K7" s="90"/>
      <c r="L7" s="90"/>
      <c r="M7" s="60">
        <f aca="true" t="shared" si="0" ref="M7:M24">L7+K7+J7+I7+H7+G7+F7+E7</f>
        <v>0</v>
      </c>
      <c r="N7" s="10">
        <f>M7/D7*100</f>
        <v>0</v>
      </c>
      <c r="O7" s="61"/>
      <c r="P7" s="62"/>
      <c r="Q7" s="62"/>
      <c r="R7" s="62"/>
      <c r="S7" s="62"/>
      <c r="T7" s="62"/>
      <c r="U7" s="62"/>
      <c r="V7" s="62"/>
      <c r="W7" s="63">
        <f>V7+U7+T7+S7+R7+Q7+P7+O7</f>
        <v>0</v>
      </c>
      <c r="X7" s="10">
        <f>W7/D7*100</f>
        <v>0</v>
      </c>
      <c r="Y7" s="92">
        <v>5</v>
      </c>
      <c r="Z7" s="60"/>
      <c r="AA7" s="10">
        <f>Z7*100/Y7</f>
        <v>0</v>
      </c>
    </row>
    <row r="8" spans="1:27" ht="18.75" customHeight="1">
      <c r="A8" s="50">
        <v>2</v>
      </c>
      <c r="B8" s="140"/>
      <c r="C8" s="85" t="s">
        <v>40</v>
      </c>
      <c r="D8" s="48">
        <v>10</v>
      </c>
      <c r="E8" s="89"/>
      <c r="F8" s="90"/>
      <c r="G8" s="90"/>
      <c r="H8" s="90"/>
      <c r="I8" s="90"/>
      <c r="J8" s="90"/>
      <c r="K8" s="90">
        <v>5</v>
      </c>
      <c r="L8" s="90"/>
      <c r="M8" s="60">
        <f t="shared" si="0"/>
        <v>5</v>
      </c>
      <c r="N8" s="10">
        <f aca="true" t="shared" si="1" ref="N8:N15">M8/D8*100</f>
        <v>50</v>
      </c>
      <c r="O8" s="61"/>
      <c r="P8" s="62"/>
      <c r="Q8" s="62"/>
      <c r="R8" s="62"/>
      <c r="S8" s="62"/>
      <c r="T8" s="62"/>
      <c r="U8" s="62">
        <v>2</v>
      </c>
      <c r="V8" s="62"/>
      <c r="W8" s="63">
        <f aca="true" t="shared" si="2" ref="W8:W15">V8+U8+T8+S8+R8+Q8+P8+O8</f>
        <v>2</v>
      </c>
      <c r="X8" s="10">
        <f aca="true" t="shared" si="3" ref="X8:X15">W8/D8*100</f>
        <v>20</v>
      </c>
      <c r="Y8" s="92">
        <v>10</v>
      </c>
      <c r="Z8" s="60">
        <v>1</v>
      </c>
      <c r="AA8" s="10">
        <f aca="true" t="shared" si="4" ref="AA8:AA15">Z8*100/Y8</f>
        <v>10</v>
      </c>
    </row>
    <row r="9" spans="1:27" ht="18" customHeight="1">
      <c r="A9" s="50">
        <v>3</v>
      </c>
      <c r="B9" s="140"/>
      <c r="C9" s="13" t="s">
        <v>33</v>
      </c>
      <c r="D9" s="39">
        <v>159</v>
      </c>
      <c r="E9" s="25">
        <v>11</v>
      </c>
      <c r="F9" s="7">
        <v>47</v>
      </c>
      <c r="G9" s="7">
        <v>56</v>
      </c>
      <c r="H9" s="7"/>
      <c r="I9" s="7"/>
      <c r="J9" s="7"/>
      <c r="K9" s="7"/>
      <c r="L9" s="7"/>
      <c r="M9" s="9">
        <f t="shared" si="0"/>
        <v>114</v>
      </c>
      <c r="N9" s="11">
        <f t="shared" si="1"/>
        <v>71.69811320754717</v>
      </c>
      <c r="O9" s="27">
        <v>11</v>
      </c>
      <c r="P9" s="8">
        <v>46</v>
      </c>
      <c r="Q9" s="8">
        <v>56</v>
      </c>
      <c r="R9" s="8"/>
      <c r="S9" s="8"/>
      <c r="T9" s="8"/>
      <c r="U9" s="8"/>
      <c r="V9" s="8"/>
      <c r="W9" s="28">
        <f t="shared" si="2"/>
        <v>113</v>
      </c>
      <c r="X9" s="11">
        <f t="shared" si="3"/>
        <v>71.0691823899371</v>
      </c>
      <c r="Y9" s="93">
        <v>159</v>
      </c>
      <c r="Z9" s="9">
        <v>65</v>
      </c>
      <c r="AA9" s="11">
        <f t="shared" si="4"/>
        <v>40.880503144654085</v>
      </c>
    </row>
    <row r="10" spans="1:27" ht="18.75" customHeight="1">
      <c r="A10" s="50">
        <v>4</v>
      </c>
      <c r="B10" s="140"/>
      <c r="C10" s="13" t="s">
        <v>14</v>
      </c>
      <c r="D10" s="39">
        <v>265</v>
      </c>
      <c r="E10" s="25"/>
      <c r="F10" s="7"/>
      <c r="G10" s="7">
        <v>53</v>
      </c>
      <c r="H10" s="7">
        <v>51</v>
      </c>
      <c r="I10" s="7"/>
      <c r="J10" s="7"/>
      <c r="K10" s="7"/>
      <c r="L10" s="7"/>
      <c r="M10" s="9">
        <f t="shared" si="0"/>
        <v>104</v>
      </c>
      <c r="N10" s="11">
        <f t="shared" si="1"/>
        <v>39.24528301886793</v>
      </c>
      <c r="O10" s="27"/>
      <c r="P10" s="8"/>
      <c r="Q10" s="8">
        <v>51</v>
      </c>
      <c r="R10" s="8">
        <v>44</v>
      </c>
      <c r="S10" s="8"/>
      <c r="T10" s="8"/>
      <c r="U10" s="8"/>
      <c r="V10" s="8"/>
      <c r="W10" s="28">
        <f t="shared" si="2"/>
        <v>95</v>
      </c>
      <c r="X10" s="11">
        <f t="shared" si="3"/>
        <v>35.84905660377358</v>
      </c>
      <c r="Y10" s="93">
        <v>265</v>
      </c>
      <c r="Z10" s="9">
        <v>13</v>
      </c>
      <c r="AA10" s="11">
        <f t="shared" si="4"/>
        <v>4.90566037735849</v>
      </c>
    </row>
    <row r="11" spans="1:27" ht="18.75" customHeight="1">
      <c r="A11" s="50">
        <v>5</v>
      </c>
      <c r="B11" s="140"/>
      <c r="C11" s="86" t="s">
        <v>19</v>
      </c>
      <c r="D11" s="42">
        <v>9</v>
      </c>
      <c r="E11" s="25">
        <v>2</v>
      </c>
      <c r="F11" s="7"/>
      <c r="G11" s="7">
        <v>1</v>
      </c>
      <c r="H11" s="7">
        <v>1</v>
      </c>
      <c r="I11" s="7"/>
      <c r="J11" s="7">
        <v>1</v>
      </c>
      <c r="K11" s="7"/>
      <c r="L11" s="7"/>
      <c r="M11" s="9">
        <f t="shared" si="0"/>
        <v>5</v>
      </c>
      <c r="N11" s="11">
        <f t="shared" si="1"/>
        <v>55.55555555555556</v>
      </c>
      <c r="O11" s="27">
        <v>2</v>
      </c>
      <c r="P11" s="8"/>
      <c r="Q11" s="8">
        <v>1</v>
      </c>
      <c r="R11" s="8"/>
      <c r="S11" s="8"/>
      <c r="T11" s="8"/>
      <c r="U11" s="8"/>
      <c r="V11" s="8"/>
      <c r="W11" s="28">
        <f t="shared" si="2"/>
        <v>3</v>
      </c>
      <c r="X11" s="11">
        <f t="shared" si="3"/>
        <v>33.33333333333333</v>
      </c>
      <c r="Y11" s="94">
        <v>9</v>
      </c>
      <c r="Z11" s="9">
        <v>3</v>
      </c>
      <c r="AA11" s="11">
        <f t="shared" si="4"/>
        <v>33.333333333333336</v>
      </c>
    </row>
    <row r="12" spans="1:27" ht="18" customHeight="1">
      <c r="A12" s="50">
        <v>6</v>
      </c>
      <c r="B12" s="140"/>
      <c r="C12" s="87" t="s">
        <v>44</v>
      </c>
      <c r="D12" s="38">
        <v>23</v>
      </c>
      <c r="E12" s="25"/>
      <c r="F12" s="7"/>
      <c r="G12" s="7"/>
      <c r="H12" s="7"/>
      <c r="I12" s="7"/>
      <c r="J12" s="7">
        <v>6</v>
      </c>
      <c r="K12" s="7"/>
      <c r="L12" s="7"/>
      <c r="M12" s="9">
        <f t="shared" si="0"/>
        <v>6</v>
      </c>
      <c r="N12" s="11">
        <f t="shared" si="1"/>
        <v>26.08695652173913</v>
      </c>
      <c r="O12" s="27"/>
      <c r="P12" s="8"/>
      <c r="Q12" s="8"/>
      <c r="R12" s="8"/>
      <c r="S12" s="8"/>
      <c r="T12" s="8">
        <v>6</v>
      </c>
      <c r="U12" s="8"/>
      <c r="V12" s="8"/>
      <c r="W12" s="28">
        <f t="shared" si="2"/>
        <v>6</v>
      </c>
      <c r="X12" s="11">
        <f t="shared" si="3"/>
        <v>26.08695652173913</v>
      </c>
      <c r="Y12" s="95">
        <v>23</v>
      </c>
      <c r="Z12" s="9"/>
      <c r="AA12" s="11">
        <f t="shared" si="4"/>
        <v>0</v>
      </c>
    </row>
    <row r="13" spans="1:27" ht="18" customHeight="1">
      <c r="A13" s="50">
        <v>7</v>
      </c>
      <c r="B13" s="140"/>
      <c r="C13" s="87" t="s">
        <v>39</v>
      </c>
      <c r="D13" s="38">
        <v>27</v>
      </c>
      <c r="E13" s="25">
        <v>4</v>
      </c>
      <c r="F13" s="7">
        <v>2</v>
      </c>
      <c r="G13" s="7">
        <v>1</v>
      </c>
      <c r="H13" s="91">
        <v>1</v>
      </c>
      <c r="I13" s="7">
        <v>5</v>
      </c>
      <c r="J13" s="7"/>
      <c r="K13" s="7"/>
      <c r="L13" s="7">
        <v>3</v>
      </c>
      <c r="M13" s="9">
        <f t="shared" si="0"/>
        <v>16</v>
      </c>
      <c r="N13" s="11">
        <f t="shared" si="1"/>
        <v>59.25925925925925</v>
      </c>
      <c r="O13" s="27">
        <v>4</v>
      </c>
      <c r="P13" s="8">
        <v>2</v>
      </c>
      <c r="Q13" s="8">
        <v>1</v>
      </c>
      <c r="R13" s="8">
        <v>1</v>
      </c>
      <c r="S13" s="8">
        <v>5</v>
      </c>
      <c r="T13" s="8"/>
      <c r="U13" s="8"/>
      <c r="V13" s="8">
        <v>3</v>
      </c>
      <c r="W13" s="28">
        <f t="shared" si="2"/>
        <v>16</v>
      </c>
      <c r="X13" s="11">
        <f t="shared" si="3"/>
        <v>59.25925925925925</v>
      </c>
      <c r="Y13" s="95">
        <v>27</v>
      </c>
      <c r="Z13" s="9">
        <v>15</v>
      </c>
      <c r="AA13" s="11">
        <f t="shared" si="4"/>
        <v>55.55555555555556</v>
      </c>
    </row>
    <row r="14" spans="1:27" ht="18" customHeight="1">
      <c r="A14" s="50">
        <v>8</v>
      </c>
      <c r="B14" s="140"/>
      <c r="C14" s="86" t="s">
        <v>35</v>
      </c>
      <c r="D14" s="38">
        <v>11</v>
      </c>
      <c r="E14" s="25"/>
      <c r="F14" s="7"/>
      <c r="G14" s="7"/>
      <c r="H14" s="91"/>
      <c r="I14" s="7"/>
      <c r="J14" s="7"/>
      <c r="K14" s="7"/>
      <c r="L14" s="7">
        <v>2</v>
      </c>
      <c r="M14" s="9">
        <f t="shared" si="0"/>
        <v>2</v>
      </c>
      <c r="N14" s="11">
        <f t="shared" si="1"/>
        <v>18.181818181818183</v>
      </c>
      <c r="O14" s="27"/>
      <c r="P14" s="8"/>
      <c r="Q14" s="8"/>
      <c r="R14" s="8"/>
      <c r="S14" s="8"/>
      <c r="T14" s="8"/>
      <c r="U14" s="8"/>
      <c r="V14" s="8"/>
      <c r="W14" s="28">
        <f t="shared" si="2"/>
        <v>0</v>
      </c>
      <c r="X14" s="11">
        <f t="shared" si="3"/>
        <v>0</v>
      </c>
      <c r="Y14" s="95">
        <v>11</v>
      </c>
      <c r="Z14" s="9"/>
      <c r="AA14" s="11">
        <f t="shared" si="4"/>
        <v>0</v>
      </c>
    </row>
    <row r="15" spans="1:27" ht="18" customHeight="1">
      <c r="A15" s="50">
        <v>9</v>
      </c>
      <c r="B15" s="140"/>
      <c r="C15" s="88" t="s">
        <v>18</v>
      </c>
      <c r="D15" s="46">
        <v>26</v>
      </c>
      <c r="E15" s="25">
        <v>5</v>
      </c>
      <c r="F15" s="7">
        <v>1</v>
      </c>
      <c r="G15" s="7"/>
      <c r="H15" s="91"/>
      <c r="I15" s="7">
        <v>1</v>
      </c>
      <c r="J15" s="7">
        <v>7</v>
      </c>
      <c r="K15" s="7"/>
      <c r="L15" s="7"/>
      <c r="M15" s="9">
        <f t="shared" si="0"/>
        <v>14</v>
      </c>
      <c r="N15" s="11">
        <f t="shared" si="1"/>
        <v>53.84615384615385</v>
      </c>
      <c r="O15" s="27">
        <v>3</v>
      </c>
      <c r="P15" s="8">
        <v>1</v>
      </c>
      <c r="Q15" s="8"/>
      <c r="R15" s="8"/>
      <c r="S15" s="8"/>
      <c r="T15" s="8">
        <v>7</v>
      </c>
      <c r="U15" s="8"/>
      <c r="V15" s="8"/>
      <c r="W15" s="28">
        <f t="shared" si="2"/>
        <v>11</v>
      </c>
      <c r="X15" s="11">
        <f t="shared" si="3"/>
        <v>42.30769230769231</v>
      </c>
      <c r="Y15" s="96">
        <v>26</v>
      </c>
      <c r="Z15" s="9">
        <v>6</v>
      </c>
      <c r="AA15" s="11">
        <f t="shared" si="4"/>
        <v>23.076923076923077</v>
      </c>
    </row>
    <row r="16" spans="1:27" ht="18" customHeight="1">
      <c r="A16" s="50">
        <v>10</v>
      </c>
      <c r="B16" s="140"/>
      <c r="C16" s="37" t="s">
        <v>71</v>
      </c>
      <c r="D16" s="42">
        <v>4</v>
      </c>
      <c r="E16" s="25"/>
      <c r="F16" s="7">
        <v>3</v>
      </c>
      <c r="G16" s="7"/>
      <c r="H16" s="91"/>
      <c r="I16" s="7"/>
      <c r="J16" s="7"/>
      <c r="K16" s="7"/>
      <c r="L16" s="7"/>
      <c r="M16" s="9">
        <f t="shared" si="0"/>
        <v>3</v>
      </c>
      <c r="N16" s="11">
        <f aca="true" t="shared" si="5" ref="N16:N23">M16/D16*100</f>
        <v>75</v>
      </c>
      <c r="O16" s="27"/>
      <c r="P16" s="8">
        <v>3</v>
      </c>
      <c r="Q16" s="8"/>
      <c r="R16" s="8"/>
      <c r="S16" s="8"/>
      <c r="T16" s="8"/>
      <c r="U16" s="8"/>
      <c r="V16" s="8"/>
      <c r="W16" s="28">
        <f aca="true" t="shared" si="6" ref="W16:W21">V16+U16+T16+S16+R16+Q16+P16+O16</f>
        <v>3</v>
      </c>
      <c r="X16" s="11">
        <f aca="true" t="shared" si="7" ref="X16:X23">W16/D16*100</f>
        <v>75</v>
      </c>
      <c r="Y16" s="94">
        <v>4</v>
      </c>
      <c r="Z16" s="9">
        <v>3</v>
      </c>
      <c r="AA16" s="11">
        <f aca="true" t="shared" si="8" ref="AA16:AA23">Z16*100/Y16</f>
        <v>75</v>
      </c>
    </row>
    <row r="17" spans="1:27" ht="18" customHeight="1">
      <c r="A17" s="50">
        <f>1+A16</f>
        <v>11</v>
      </c>
      <c r="B17" s="140"/>
      <c r="C17" s="79" t="s">
        <v>41</v>
      </c>
      <c r="D17" s="80">
        <v>96</v>
      </c>
      <c r="E17" s="70">
        <v>2</v>
      </c>
      <c r="F17" s="71">
        <v>1</v>
      </c>
      <c r="G17" s="71">
        <v>1</v>
      </c>
      <c r="H17" s="72"/>
      <c r="I17" s="71">
        <v>1</v>
      </c>
      <c r="J17" s="71">
        <v>2</v>
      </c>
      <c r="K17" s="71">
        <v>7</v>
      </c>
      <c r="L17" s="71">
        <v>6</v>
      </c>
      <c r="M17" s="73">
        <f t="shared" si="0"/>
        <v>20</v>
      </c>
      <c r="N17" s="74">
        <f t="shared" si="5"/>
        <v>20.833333333333336</v>
      </c>
      <c r="O17" s="75">
        <v>2</v>
      </c>
      <c r="P17" s="76">
        <v>1</v>
      </c>
      <c r="Q17" s="76">
        <v>1</v>
      </c>
      <c r="R17" s="76"/>
      <c r="S17" s="76"/>
      <c r="T17" s="76">
        <v>2</v>
      </c>
      <c r="U17" s="76">
        <v>7</v>
      </c>
      <c r="V17" s="76">
        <v>6</v>
      </c>
      <c r="W17" s="77">
        <f t="shared" si="6"/>
        <v>19</v>
      </c>
      <c r="X17" s="74">
        <f t="shared" si="7"/>
        <v>19.791666666666664</v>
      </c>
      <c r="Y17" s="81">
        <v>96</v>
      </c>
      <c r="Z17" s="73">
        <v>14</v>
      </c>
      <c r="AA17" s="74">
        <f t="shared" si="8"/>
        <v>14.583333333333334</v>
      </c>
    </row>
    <row r="18" spans="1:27" ht="18.75" customHeight="1">
      <c r="A18" s="50">
        <f>1+A17</f>
        <v>12</v>
      </c>
      <c r="B18" s="140"/>
      <c r="C18" s="87" t="s">
        <v>34</v>
      </c>
      <c r="D18" s="42">
        <v>43</v>
      </c>
      <c r="E18" s="25">
        <v>17</v>
      </c>
      <c r="F18" s="7"/>
      <c r="G18" s="7"/>
      <c r="H18" s="91"/>
      <c r="I18" s="7">
        <v>6</v>
      </c>
      <c r="J18" s="7"/>
      <c r="K18" s="7"/>
      <c r="L18" s="7"/>
      <c r="M18" s="9">
        <f t="shared" si="0"/>
        <v>23</v>
      </c>
      <c r="N18" s="11">
        <f t="shared" si="5"/>
        <v>53.48837209302325</v>
      </c>
      <c r="O18" s="27">
        <v>7</v>
      </c>
      <c r="P18" s="8"/>
      <c r="Q18" s="8"/>
      <c r="R18" s="8"/>
      <c r="S18" s="8"/>
      <c r="T18" s="8"/>
      <c r="U18" s="8"/>
      <c r="V18" s="8"/>
      <c r="W18" s="28">
        <f t="shared" si="6"/>
        <v>7</v>
      </c>
      <c r="X18" s="11">
        <f t="shared" si="7"/>
        <v>16.27906976744186</v>
      </c>
      <c r="Y18" s="94">
        <v>43</v>
      </c>
      <c r="Z18" s="9">
        <v>2</v>
      </c>
      <c r="AA18" s="11">
        <f t="shared" si="8"/>
        <v>4.651162790697675</v>
      </c>
    </row>
    <row r="19" spans="1:27" ht="18.75" customHeight="1">
      <c r="A19" s="50">
        <v>13</v>
      </c>
      <c r="B19" s="140"/>
      <c r="C19" s="79" t="s">
        <v>49</v>
      </c>
      <c r="D19" s="69">
        <v>6</v>
      </c>
      <c r="E19" s="70"/>
      <c r="F19" s="71"/>
      <c r="G19" s="71"/>
      <c r="H19" s="71"/>
      <c r="I19" s="71"/>
      <c r="J19" s="71"/>
      <c r="K19" s="71"/>
      <c r="L19" s="71"/>
      <c r="M19" s="73">
        <f t="shared" si="0"/>
        <v>0</v>
      </c>
      <c r="N19" s="74">
        <f t="shared" si="5"/>
        <v>0</v>
      </c>
      <c r="O19" s="75"/>
      <c r="P19" s="76"/>
      <c r="Q19" s="76"/>
      <c r="R19" s="76"/>
      <c r="S19" s="76"/>
      <c r="T19" s="76"/>
      <c r="U19" s="76"/>
      <c r="V19" s="76"/>
      <c r="W19" s="77">
        <f t="shared" si="6"/>
        <v>0</v>
      </c>
      <c r="X19" s="74">
        <f t="shared" si="7"/>
        <v>0</v>
      </c>
      <c r="Y19" s="78">
        <v>6</v>
      </c>
      <c r="Z19" s="73"/>
      <c r="AA19" s="74">
        <f t="shared" si="8"/>
        <v>0</v>
      </c>
    </row>
    <row r="20" spans="1:27" ht="20.25" customHeight="1">
      <c r="A20" s="50">
        <v>14</v>
      </c>
      <c r="B20" s="140"/>
      <c r="C20" s="87" t="s">
        <v>68</v>
      </c>
      <c r="D20" s="42">
        <v>4</v>
      </c>
      <c r="E20" s="25"/>
      <c r="F20" s="7"/>
      <c r="G20" s="7"/>
      <c r="H20" s="91"/>
      <c r="I20" s="7">
        <v>1</v>
      </c>
      <c r="J20" s="7"/>
      <c r="K20" s="7"/>
      <c r="L20" s="7"/>
      <c r="M20" s="9">
        <f t="shared" si="0"/>
        <v>1</v>
      </c>
      <c r="N20" s="11">
        <f t="shared" si="5"/>
        <v>25</v>
      </c>
      <c r="O20" s="27"/>
      <c r="P20" s="8"/>
      <c r="Q20" s="8"/>
      <c r="R20" s="8"/>
      <c r="S20" s="8"/>
      <c r="T20" s="8"/>
      <c r="U20" s="8"/>
      <c r="V20" s="8"/>
      <c r="W20" s="28">
        <f t="shared" si="6"/>
        <v>0</v>
      </c>
      <c r="X20" s="11">
        <f t="shared" si="7"/>
        <v>0</v>
      </c>
      <c r="Y20" s="94">
        <v>4</v>
      </c>
      <c r="Z20" s="9"/>
      <c r="AA20" s="11">
        <f t="shared" si="8"/>
        <v>0</v>
      </c>
    </row>
    <row r="21" spans="1:27" s="5" customFormat="1" ht="20.25" customHeight="1">
      <c r="A21" s="50">
        <v>15</v>
      </c>
      <c r="B21" s="140"/>
      <c r="C21" s="13" t="s">
        <v>62</v>
      </c>
      <c r="D21" s="40">
        <v>7</v>
      </c>
      <c r="E21" s="97"/>
      <c r="F21" s="98"/>
      <c r="G21" s="98"/>
      <c r="H21" s="98"/>
      <c r="I21" s="98"/>
      <c r="J21" s="98"/>
      <c r="K21" s="98"/>
      <c r="L21" s="98"/>
      <c r="M21" s="99">
        <f t="shared" si="0"/>
        <v>0</v>
      </c>
      <c r="N21" s="18">
        <f t="shared" si="5"/>
        <v>0</v>
      </c>
      <c r="O21" s="100"/>
      <c r="P21" s="101"/>
      <c r="Q21" s="101"/>
      <c r="R21" s="101"/>
      <c r="S21" s="101"/>
      <c r="T21" s="101"/>
      <c r="U21" s="101"/>
      <c r="V21" s="101"/>
      <c r="W21" s="102">
        <f t="shared" si="6"/>
        <v>0</v>
      </c>
      <c r="X21" s="18">
        <f t="shared" si="7"/>
        <v>0</v>
      </c>
      <c r="Y21" s="30">
        <v>7</v>
      </c>
      <c r="Z21" s="99"/>
      <c r="AA21" s="18">
        <f t="shared" si="8"/>
        <v>0</v>
      </c>
    </row>
    <row r="22" spans="1:27" s="5" customFormat="1" ht="18" customHeight="1">
      <c r="A22" s="50">
        <v>16</v>
      </c>
      <c r="B22" s="140"/>
      <c r="C22" s="87" t="s">
        <v>25</v>
      </c>
      <c r="D22" s="42">
        <v>29</v>
      </c>
      <c r="E22" s="25"/>
      <c r="F22" s="7"/>
      <c r="G22" s="7"/>
      <c r="H22" s="91"/>
      <c r="I22" s="7"/>
      <c r="J22" s="7"/>
      <c r="K22" s="7">
        <v>11</v>
      </c>
      <c r="L22" s="7"/>
      <c r="M22" s="9">
        <f t="shared" si="0"/>
        <v>11</v>
      </c>
      <c r="N22" s="11">
        <f t="shared" si="5"/>
        <v>37.93103448275862</v>
      </c>
      <c r="O22" s="27"/>
      <c r="P22" s="8"/>
      <c r="Q22" s="8"/>
      <c r="R22" s="8"/>
      <c r="S22" s="8"/>
      <c r="T22" s="8"/>
      <c r="U22" s="8">
        <v>11</v>
      </c>
      <c r="V22" s="8"/>
      <c r="W22" s="28">
        <f>V22+U22+T22+R22+Q22+P22+O22</f>
        <v>11</v>
      </c>
      <c r="X22" s="11">
        <f t="shared" si="7"/>
        <v>37.93103448275862</v>
      </c>
      <c r="Y22" s="94">
        <v>29</v>
      </c>
      <c r="Z22" s="9">
        <v>5</v>
      </c>
      <c r="AA22" s="11">
        <f t="shared" si="8"/>
        <v>17.24137931034483</v>
      </c>
    </row>
    <row r="23" spans="1:27" s="5" customFormat="1" ht="18.75" customHeight="1">
      <c r="A23" s="50">
        <v>17</v>
      </c>
      <c r="B23" s="140"/>
      <c r="C23" s="87" t="s">
        <v>64</v>
      </c>
      <c r="D23" s="38">
        <v>3</v>
      </c>
      <c r="E23" s="25"/>
      <c r="F23" s="7"/>
      <c r="G23" s="7">
        <v>1</v>
      </c>
      <c r="H23" s="7"/>
      <c r="I23" s="7"/>
      <c r="J23" s="7"/>
      <c r="K23" s="7"/>
      <c r="L23" s="7"/>
      <c r="M23" s="9">
        <f t="shared" si="0"/>
        <v>1</v>
      </c>
      <c r="N23" s="11">
        <f t="shared" si="5"/>
        <v>33.33333333333333</v>
      </c>
      <c r="O23" s="27"/>
      <c r="P23" s="8"/>
      <c r="Q23" s="8">
        <v>1</v>
      </c>
      <c r="R23" s="8"/>
      <c r="S23" s="8"/>
      <c r="T23" s="8"/>
      <c r="U23" s="8"/>
      <c r="V23" s="8"/>
      <c r="W23" s="28">
        <f>V23+U23+T23+S23+R23+Q23+P23+O23</f>
        <v>1</v>
      </c>
      <c r="X23" s="11">
        <f t="shared" si="7"/>
        <v>33.33333333333333</v>
      </c>
      <c r="Y23" s="95">
        <v>3</v>
      </c>
      <c r="Z23" s="9"/>
      <c r="AA23" s="11">
        <f t="shared" si="8"/>
        <v>0</v>
      </c>
    </row>
    <row r="24" spans="1:27" s="5" customFormat="1" ht="18.75" customHeight="1">
      <c r="A24" s="50">
        <v>18</v>
      </c>
      <c r="B24" s="140"/>
      <c r="C24" s="13" t="s">
        <v>26</v>
      </c>
      <c r="D24" s="39">
        <v>20</v>
      </c>
      <c r="E24" s="25">
        <v>1</v>
      </c>
      <c r="F24" s="7">
        <v>4</v>
      </c>
      <c r="G24" s="7">
        <v>1</v>
      </c>
      <c r="H24" s="91"/>
      <c r="I24" s="7">
        <v>3</v>
      </c>
      <c r="J24" s="7">
        <v>2</v>
      </c>
      <c r="K24" s="7"/>
      <c r="L24" s="7"/>
      <c r="M24" s="9">
        <f t="shared" si="0"/>
        <v>11</v>
      </c>
      <c r="N24" s="11">
        <f aca="true" t="shared" si="9" ref="N24:N29">M24/D24*100</f>
        <v>55.00000000000001</v>
      </c>
      <c r="O24" s="27">
        <v>1</v>
      </c>
      <c r="P24" s="8">
        <v>4</v>
      </c>
      <c r="Q24" s="8">
        <v>1</v>
      </c>
      <c r="R24" s="8"/>
      <c r="S24" s="8">
        <v>3</v>
      </c>
      <c r="T24" s="8">
        <v>2</v>
      </c>
      <c r="U24" s="8"/>
      <c r="V24" s="8"/>
      <c r="W24" s="28">
        <f>V24+U24+T24+S24+R24+P24+O24</f>
        <v>10</v>
      </c>
      <c r="X24" s="11">
        <f aca="true" t="shared" si="10" ref="X24:X29">W24/D24*100</f>
        <v>50</v>
      </c>
      <c r="Y24" s="93">
        <v>20</v>
      </c>
      <c r="Z24" s="9">
        <v>7</v>
      </c>
      <c r="AA24" s="11">
        <f aca="true" t="shared" si="11" ref="AA24:AA29">Z24*100/Y24</f>
        <v>35</v>
      </c>
    </row>
    <row r="25" spans="1:27" s="5" customFormat="1" ht="17.25" customHeight="1">
      <c r="A25" s="50">
        <v>19</v>
      </c>
      <c r="B25" s="140"/>
      <c r="C25" s="87" t="s">
        <v>37</v>
      </c>
      <c r="D25" s="38">
        <v>29</v>
      </c>
      <c r="E25" s="25">
        <v>1</v>
      </c>
      <c r="F25" s="7">
        <v>8</v>
      </c>
      <c r="G25" s="7">
        <v>9</v>
      </c>
      <c r="H25" s="91"/>
      <c r="I25" s="7"/>
      <c r="J25" s="7"/>
      <c r="K25" s="7"/>
      <c r="L25" s="7"/>
      <c r="M25" s="9">
        <f aca="true" t="shared" si="12" ref="M25:M30">L25+K25+J25+I25+H25+G25+F25+E25</f>
        <v>18</v>
      </c>
      <c r="N25" s="11">
        <f t="shared" si="9"/>
        <v>62.06896551724138</v>
      </c>
      <c r="O25" s="27">
        <v>1</v>
      </c>
      <c r="P25" s="8">
        <v>8</v>
      </c>
      <c r="Q25" s="8">
        <v>9</v>
      </c>
      <c r="R25" s="8"/>
      <c r="S25" s="8"/>
      <c r="T25" s="8"/>
      <c r="U25" s="8"/>
      <c r="V25" s="8"/>
      <c r="W25" s="28">
        <f>V25+U25+R25+Q25+P25+O25</f>
        <v>18</v>
      </c>
      <c r="X25" s="11">
        <f t="shared" si="10"/>
        <v>62.06896551724138</v>
      </c>
      <c r="Y25" s="95">
        <v>29</v>
      </c>
      <c r="Z25" s="9">
        <v>10</v>
      </c>
      <c r="AA25" s="11">
        <f t="shared" si="11"/>
        <v>34.48275862068966</v>
      </c>
    </row>
    <row r="26" spans="1:27" s="5" customFormat="1" ht="17.25" customHeight="1">
      <c r="A26" s="50">
        <v>20</v>
      </c>
      <c r="B26" s="140"/>
      <c r="C26" s="79" t="s">
        <v>50</v>
      </c>
      <c r="D26" s="69">
        <v>40</v>
      </c>
      <c r="E26" s="70"/>
      <c r="F26" s="71"/>
      <c r="G26" s="71"/>
      <c r="H26" s="72"/>
      <c r="I26" s="71"/>
      <c r="J26" s="71"/>
      <c r="K26" s="71"/>
      <c r="L26" s="71"/>
      <c r="M26" s="73">
        <f t="shared" si="12"/>
        <v>0</v>
      </c>
      <c r="N26" s="74">
        <f t="shared" si="9"/>
        <v>0</v>
      </c>
      <c r="O26" s="75"/>
      <c r="P26" s="76"/>
      <c r="Q26" s="76"/>
      <c r="R26" s="76"/>
      <c r="S26" s="76"/>
      <c r="T26" s="76"/>
      <c r="U26" s="76"/>
      <c r="V26" s="76"/>
      <c r="W26" s="77">
        <f>V26+T26+S26+R26+Q26+P26+O26</f>
        <v>0</v>
      </c>
      <c r="X26" s="74">
        <f t="shared" si="10"/>
        <v>0</v>
      </c>
      <c r="Y26" s="78">
        <v>40</v>
      </c>
      <c r="Z26" s="73"/>
      <c r="AA26" s="74">
        <f t="shared" si="11"/>
        <v>0</v>
      </c>
    </row>
    <row r="27" spans="1:27" s="5" customFormat="1" ht="17.25" customHeight="1">
      <c r="A27" s="50">
        <f>1+A26</f>
        <v>21</v>
      </c>
      <c r="B27" s="140"/>
      <c r="C27" s="13" t="s">
        <v>42</v>
      </c>
      <c r="D27" s="39">
        <v>113</v>
      </c>
      <c r="E27" s="25"/>
      <c r="F27" s="7">
        <v>11</v>
      </c>
      <c r="G27" s="7">
        <v>18</v>
      </c>
      <c r="H27" s="7">
        <v>13</v>
      </c>
      <c r="I27" s="7"/>
      <c r="J27" s="7"/>
      <c r="K27" s="7"/>
      <c r="L27" s="7"/>
      <c r="M27" s="9">
        <f t="shared" si="12"/>
        <v>42</v>
      </c>
      <c r="N27" s="11">
        <f t="shared" si="9"/>
        <v>37.16814159292036</v>
      </c>
      <c r="O27" s="27"/>
      <c r="P27" s="8">
        <v>8</v>
      </c>
      <c r="Q27" s="8">
        <v>18</v>
      </c>
      <c r="R27" s="8">
        <v>12</v>
      </c>
      <c r="S27" s="8"/>
      <c r="T27" s="8"/>
      <c r="U27" s="8"/>
      <c r="V27" s="8"/>
      <c r="W27" s="28">
        <f>V27+U27+T27+S27+R27+Q27+P27+O27</f>
        <v>38</v>
      </c>
      <c r="X27" s="11">
        <f t="shared" si="10"/>
        <v>33.6283185840708</v>
      </c>
      <c r="Y27" s="93">
        <v>113</v>
      </c>
      <c r="Z27" s="9">
        <v>11</v>
      </c>
      <c r="AA27" s="11">
        <f t="shared" si="11"/>
        <v>9.734513274336283</v>
      </c>
    </row>
    <row r="28" spans="1:27" s="5" customFormat="1" ht="17.25" customHeight="1">
      <c r="A28" s="50">
        <f>1+A27</f>
        <v>22</v>
      </c>
      <c r="B28" s="140"/>
      <c r="C28" s="88" t="s">
        <v>36</v>
      </c>
      <c r="D28" s="66">
        <v>9</v>
      </c>
      <c r="E28" s="25">
        <v>1</v>
      </c>
      <c r="F28" s="7"/>
      <c r="G28" s="7">
        <v>2</v>
      </c>
      <c r="H28" s="7"/>
      <c r="I28" s="7"/>
      <c r="J28" s="7"/>
      <c r="K28" s="7"/>
      <c r="L28" s="7"/>
      <c r="M28" s="9">
        <f t="shared" si="12"/>
        <v>3</v>
      </c>
      <c r="N28" s="11">
        <f t="shared" si="9"/>
        <v>33.33333333333333</v>
      </c>
      <c r="O28" s="27">
        <v>1</v>
      </c>
      <c r="P28" s="8"/>
      <c r="Q28" s="8">
        <v>2</v>
      </c>
      <c r="R28" s="8"/>
      <c r="S28" s="8"/>
      <c r="T28" s="8"/>
      <c r="U28" s="8"/>
      <c r="V28" s="8"/>
      <c r="W28" s="28">
        <f>V28+U28+T28+S28+R28+Q28+P28+O28</f>
        <v>3</v>
      </c>
      <c r="X28" s="11">
        <f t="shared" si="10"/>
        <v>33.33333333333333</v>
      </c>
      <c r="Y28" s="103">
        <v>9</v>
      </c>
      <c r="Z28" s="9">
        <v>1</v>
      </c>
      <c r="AA28" s="11">
        <f t="shared" si="11"/>
        <v>11.11111111111111</v>
      </c>
    </row>
    <row r="29" spans="1:27" s="5" customFormat="1" ht="17.25" customHeight="1">
      <c r="A29" s="50">
        <f>1+A28</f>
        <v>23</v>
      </c>
      <c r="B29" s="140"/>
      <c r="C29" s="87" t="s">
        <v>60</v>
      </c>
      <c r="D29" s="38">
        <v>68</v>
      </c>
      <c r="E29" s="25"/>
      <c r="F29" s="7">
        <v>14</v>
      </c>
      <c r="G29" s="7">
        <v>3</v>
      </c>
      <c r="H29" s="7"/>
      <c r="I29" s="7"/>
      <c r="J29" s="7"/>
      <c r="K29" s="7"/>
      <c r="L29" s="7"/>
      <c r="M29" s="9">
        <f t="shared" si="12"/>
        <v>17</v>
      </c>
      <c r="N29" s="11">
        <f t="shared" si="9"/>
        <v>25</v>
      </c>
      <c r="O29" s="27"/>
      <c r="P29" s="8">
        <v>12</v>
      </c>
      <c r="Q29" s="8">
        <v>3</v>
      </c>
      <c r="R29" s="8"/>
      <c r="S29" s="8"/>
      <c r="T29" s="8"/>
      <c r="U29" s="8"/>
      <c r="V29" s="8"/>
      <c r="W29" s="28">
        <f>V29+U29+T29+S29+R29+Q29+P29+O29</f>
        <v>15</v>
      </c>
      <c r="X29" s="11">
        <f t="shared" si="10"/>
        <v>22.058823529411764</v>
      </c>
      <c r="Y29" s="95">
        <v>68</v>
      </c>
      <c r="Z29" s="9">
        <v>8</v>
      </c>
      <c r="AA29" s="11">
        <f t="shared" si="11"/>
        <v>11.764705882352942</v>
      </c>
    </row>
    <row r="30" spans="1:27" s="5" customFormat="1" ht="17.25" customHeight="1">
      <c r="A30" s="50">
        <f>1+A29</f>
        <v>24</v>
      </c>
      <c r="B30" s="140"/>
      <c r="C30" s="87" t="s">
        <v>24</v>
      </c>
      <c r="D30" s="38">
        <v>13</v>
      </c>
      <c r="E30" s="25"/>
      <c r="F30" s="7"/>
      <c r="G30" s="7"/>
      <c r="H30" s="7"/>
      <c r="I30" s="7">
        <v>6</v>
      </c>
      <c r="J30" s="7"/>
      <c r="K30" s="7"/>
      <c r="L30" s="7"/>
      <c r="M30" s="9">
        <f t="shared" si="12"/>
        <v>6</v>
      </c>
      <c r="N30" s="11">
        <f>M30/D30*100</f>
        <v>46.15384615384615</v>
      </c>
      <c r="O30" s="27"/>
      <c r="P30" s="8"/>
      <c r="Q30" s="8"/>
      <c r="R30" s="8"/>
      <c r="S30" s="8">
        <v>6</v>
      </c>
      <c r="T30" s="8"/>
      <c r="U30" s="8"/>
      <c r="V30" s="8"/>
      <c r="W30" s="28">
        <f>V30+U30+T30+S30+R30+Q30+P30+O30</f>
        <v>6</v>
      </c>
      <c r="X30" s="11">
        <f>W30/D30*100</f>
        <v>46.15384615384615</v>
      </c>
      <c r="Y30" s="95">
        <v>13</v>
      </c>
      <c r="Z30" s="9">
        <v>6</v>
      </c>
      <c r="AA30" s="11">
        <f>Z30*100/Y30</f>
        <v>46.15384615384615</v>
      </c>
    </row>
    <row r="31" spans="1:27" s="5" customFormat="1" ht="21" customHeight="1">
      <c r="A31" s="50">
        <f>1+A30</f>
        <v>25</v>
      </c>
      <c r="B31" s="140"/>
      <c r="C31" s="107" t="s">
        <v>51</v>
      </c>
      <c r="D31" s="38">
        <v>2</v>
      </c>
      <c r="E31" s="108"/>
      <c r="F31" s="109"/>
      <c r="G31" s="109"/>
      <c r="H31" s="109"/>
      <c r="I31" s="109">
        <v>2</v>
      </c>
      <c r="J31" s="109"/>
      <c r="K31" s="109"/>
      <c r="L31" s="109"/>
      <c r="M31" s="110">
        <f>L31+K31+J31+I31+H31+F31+E31</f>
        <v>2</v>
      </c>
      <c r="N31" s="11">
        <f>M31/D31*100</f>
        <v>100</v>
      </c>
      <c r="O31" s="115"/>
      <c r="P31" s="116"/>
      <c r="Q31" s="116"/>
      <c r="R31" s="116"/>
      <c r="S31" s="116">
        <v>2</v>
      </c>
      <c r="T31" s="116"/>
      <c r="U31" s="116"/>
      <c r="V31" s="116"/>
      <c r="W31" s="117">
        <f>V31+U31+T31+S31+R31+Q31+P31+O31</f>
        <v>2</v>
      </c>
      <c r="X31" s="11">
        <f>W31/D31*100</f>
        <v>100</v>
      </c>
      <c r="Y31" s="118">
        <v>2</v>
      </c>
      <c r="Z31" s="110">
        <v>2</v>
      </c>
      <c r="AA31" s="11">
        <f>Z31*100/Y31</f>
        <v>100</v>
      </c>
    </row>
    <row r="32" spans="1:27" s="5" customFormat="1" ht="21" customHeight="1">
      <c r="A32" s="50">
        <v>26</v>
      </c>
      <c r="B32" s="140"/>
      <c r="C32" s="13" t="s">
        <v>29</v>
      </c>
      <c r="D32" s="40">
        <v>12</v>
      </c>
      <c r="E32" s="25"/>
      <c r="F32" s="7">
        <v>1</v>
      </c>
      <c r="G32" s="7"/>
      <c r="H32" s="7"/>
      <c r="I32" s="7">
        <v>4</v>
      </c>
      <c r="J32" s="7"/>
      <c r="K32" s="7"/>
      <c r="L32" s="7"/>
      <c r="M32" s="9">
        <f aca="true" t="shared" si="13" ref="M32:M39">L32+K32+J32+I32+H32+G32+F32+E32</f>
        <v>5</v>
      </c>
      <c r="N32" s="11">
        <f aca="true" t="shared" si="14" ref="N32:N38">M32/D32*100</f>
        <v>41.66666666666667</v>
      </c>
      <c r="O32" s="27"/>
      <c r="P32" s="8">
        <v>1</v>
      </c>
      <c r="Q32" s="8"/>
      <c r="R32" s="8"/>
      <c r="S32" s="8">
        <v>2</v>
      </c>
      <c r="T32" s="8"/>
      <c r="U32" s="8"/>
      <c r="V32" s="8"/>
      <c r="W32" s="28">
        <f aca="true" t="shared" si="15" ref="W32:W42">V32+U32+T32+S32+R32+Q32+P32+O32</f>
        <v>3</v>
      </c>
      <c r="X32" s="11">
        <f aca="true" t="shared" si="16" ref="X32:X44">W32/D32*100</f>
        <v>25</v>
      </c>
      <c r="Y32" s="30">
        <v>12</v>
      </c>
      <c r="Z32" s="9">
        <v>3</v>
      </c>
      <c r="AA32" s="11">
        <f aca="true" t="shared" si="17" ref="AA32:AA44">Z32*100/Y32</f>
        <v>25</v>
      </c>
    </row>
    <row r="33" spans="1:27" s="5" customFormat="1" ht="21" customHeight="1">
      <c r="A33" s="50">
        <v>27</v>
      </c>
      <c r="B33" s="140"/>
      <c r="C33" s="13" t="s">
        <v>30</v>
      </c>
      <c r="D33" s="39">
        <v>1</v>
      </c>
      <c r="E33" s="25"/>
      <c r="F33" s="7"/>
      <c r="G33" s="7"/>
      <c r="H33" s="7"/>
      <c r="I33" s="7"/>
      <c r="J33" s="7"/>
      <c r="K33" s="7"/>
      <c r="L33" s="7"/>
      <c r="M33" s="9">
        <f t="shared" si="13"/>
        <v>0</v>
      </c>
      <c r="N33" s="11">
        <f t="shared" si="14"/>
        <v>0</v>
      </c>
      <c r="O33" s="27"/>
      <c r="P33" s="8"/>
      <c r="Q33" s="8"/>
      <c r="R33" s="8"/>
      <c r="S33" s="8"/>
      <c r="T33" s="8"/>
      <c r="U33" s="8"/>
      <c r="V33" s="8"/>
      <c r="W33" s="28">
        <f t="shared" si="15"/>
        <v>0</v>
      </c>
      <c r="X33" s="11">
        <f t="shared" si="16"/>
        <v>0</v>
      </c>
      <c r="Y33" s="93">
        <v>1</v>
      </c>
      <c r="Z33" s="9"/>
      <c r="AA33" s="11">
        <f t="shared" si="17"/>
        <v>0</v>
      </c>
    </row>
    <row r="34" spans="1:27" s="5" customFormat="1" ht="21" customHeight="1">
      <c r="A34" s="51">
        <v>28</v>
      </c>
      <c r="B34" s="140"/>
      <c r="C34" s="13" t="s">
        <v>31</v>
      </c>
      <c r="D34" s="39">
        <v>79</v>
      </c>
      <c r="E34" s="25"/>
      <c r="F34" s="7"/>
      <c r="G34" s="7"/>
      <c r="H34" s="7"/>
      <c r="I34" s="7"/>
      <c r="J34" s="7">
        <v>16</v>
      </c>
      <c r="K34" s="7">
        <v>24</v>
      </c>
      <c r="L34" s="7">
        <v>2</v>
      </c>
      <c r="M34" s="9">
        <f t="shared" si="13"/>
        <v>42</v>
      </c>
      <c r="N34" s="11">
        <f t="shared" si="14"/>
        <v>53.16455696202531</v>
      </c>
      <c r="O34" s="27"/>
      <c r="P34" s="8"/>
      <c r="Q34" s="8"/>
      <c r="R34" s="8"/>
      <c r="S34" s="8"/>
      <c r="T34" s="8">
        <v>16</v>
      </c>
      <c r="U34" s="8">
        <v>21</v>
      </c>
      <c r="V34" s="8">
        <v>2</v>
      </c>
      <c r="W34" s="28">
        <f t="shared" si="15"/>
        <v>39</v>
      </c>
      <c r="X34" s="11">
        <f t="shared" si="16"/>
        <v>49.36708860759494</v>
      </c>
      <c r="Y34" s="93">
        <v>79</v>
      </c>
      <c r="Z34" s="9">
        <v>17</v>
      </c>
      <c r="AA34" s="11">
        <f t="shared" si="17"/>
        <v>21.518987341772153</v>
      </c>
    </row>
    <row r="35" spans="1:27" s="5" customFormat="1" ht="21" customHeight="1">
      <c r="A35" s="51">
        <v>29</v>
      </c>
      <c r="B35" s="140"/>
      <c r="C35" s="13" t="s">
        <v>59</v>
      </c>
      <c r="D35" s="47">
        <v>143</v>
      </c>
      <c r="E35" s="25"/>
      <c r="F35" s="7"/>
      <c r="G35" s="7"/>
      <c r="H35" s="7">
        <v>70</v>
      </c>
      <c r="I35" s="7"/>
      <c r="J35" s="7">
        <v>7</v>
      </c>
      <c r="K35" s="7"/>
      <c r="L35" s="7"/>
      <c r="M35" s="9">
        <f t="shared" si="13"/>
        <v>77</v>
      </c>
      <c r="N35" s="11">
        <f t="shared" si="14"/>
        <v>53.84615384615385</v>
      </c>
      <c r="O35" s="27"/>
      <c r="P35" s="8"/>
      <c r="Q35" s="8"/>
      <c r="R35" s="8">
        <v>65</v>
      </c>
      <c r="S35" s="8"/>
      <c r="T35" s="8">
        <v>1</v>
      </c>
      <c r="U35" s="8"/>
      <c r="V35" s="8"/>
      <c r="W35" s="28">
        <f t="shared" si="15"/>
        <v>66</v>
      </c>
      <c r="X35" s="11">
        <f t="shared" si="16"/>
        <v>46.15384615384615</v>
      </c>
      <c r="Y35" s="104">
        <v>143</v>
      </c>
      <c r="Z35" s="9">
        <v>32</v>
      </c>
      <c r="AA35" s="11">
        <f t="shared" si="17"/>
        <v>22.377622377622377</v>
      </c>
    </row>
    <row r="36" spans="1:27" s="5" customFormat="1" ht="21" customHeight="1">
      <c r="A36" s="51">
        <v>30</v>
      </c>
      <c r="B36" s="140"/>
      <c r="C36" s="87" t="s">
        <v>22</v>
      </c>
      <c r="D36" s="38">
        <v>18</v>
      </c>
      <c r="E36" s="25"/>
      <c r="F36" s="7"/>
      <c r="G36" s="7"/>
      <c r="H36" s="7"/>
      <c r="I36" s="7">
        <v>16</v>
      </c>
      <c r="J36" s="7"/>
      <c r="K36" s="7"/>
      <c r="L36" s="7"/>
      <c r="M36" s="9">
        <f t="shared" si="13"/>
        <v>16</v>
      </c>
      <c r="N36" s="11">
        <f t="shared" si="14"/>
        <v>88.88888888888889</v>
      </c>
      <c r="O36" s="27"/>
      <c r="P36" s="8"/>
      <c r="Q36" s="8"/>
      <c r="R36" s="8"/>
      <c r="S36" s="8">
        <v>11</v>
      </c>
      <c r="T36" s="8"/>
      <c r="U36" s="8"/>
      <c r="V36" s="8"/>
      <c r="W36" s="28">
        <f t="shared" si="15"/>
        <v>11</v>
      </c>
      <c r="X36" s="11">
        <f t="shared" si="16"/>
        <v>61.111111111111114</v>
      </c>
      <c r="Y36" s="95">
        <v>18</v>
      </c>
      <c r="Z36" s="9">
        <v>11</v>
      </c>
      <c r="AA36" s="11">
        <f t="shared" si="17"/>
        <v>61.111111111111114</v>
      </c>
    </row>
    <row r="37" spans="1:27" s="5" customFormat="1" ht="21" customHeight="1">
      <c r="A37" s="51">
        <v>31</v>
      </c>
      <c r="B37" s="140"/>
      <c r="C37" s="13" t="s">
        <v>32</v>
      </c>
      <c r="D37" s="39">
        <v>47</v>
      </c>
      <c r="E37" s="25"/>
      <c r="F37" s="7"/>
      <c r="G37" s="7"/>
      <c r="H37" s="7"/>
      <c r="I37" s="7">
        <v>18</v>
      </c>
      <c r="J37" s="7"/>
      <c r="K37" s="7"/>
      <c r="L37" s="7"/>
      <c r="M37" s="9">
        <f t="shared" si="13"/>
        <v>18</v>
      </c>
      <c r="N37" s="11">
        <f t="shared" si="14"/>
        <v>38.297872340425535</v>
      </c>
      <c r="O37" s="27"/>
      <c r="P37" s="8"/>
      <c r="Q37" s="8"/>
      <c r="R37" s="8"/>
      <c r="S37" s="8">
        <v>14</v>
      </c>
      <c r="T37" s="8"/>
      <c r="U37" s="8"/>
      <c r="V37" s="8"/>
      <c r="W37" s="28">
        <f t="shared" si="15"/>
        <v>14</v>
      </c>
      <c r="X37" s="11">
        <f t="shared" si="16"/>
        <v>29.78723404255319</v>
      </c>
      <c r="Y37" s="93">
        <v>47</v>
      </c>
      <c r="Z37" s="9">
        <v>14</v>
      </c>
      <c r="AA37" s="11">
        <f t="shared" si="17"/>
        <v>29.78723404255319</v>
      </c>
    </row>
    <row r="38" spans="1:27" s="5" customFormat="1" ht="21" customHeight="1">
      <c r="A38" s="51">
        <v>32</v>
      </c>
      <c r="B38" s="140"/>
      <c r="C38" s="13" t="s">
        <v>27</v>
      </c>
      <c r="D38" s="47">
        <v>34</v>
      </c>
      <c r="E38" s="25"/>
      <c r="F38" s="7"/>
      <c r="G38" s="7"/>
      <c r="H38" s="7"/>
      <c r="I38" s="7"/>
      <c r="J38" s="7"/>
      <c r="K38" s="7"/>
      <c r="L38" s="7">
        <v>11</v>
      </c>
      <c r="M38" s="9">
        <f t="shared" si="13"/>
        <v>11</v>
      </c>
      <c r="N38" s="11">
        <f t="shared" si="14"/>
        <v>32.35294117647059</v>
      </c>
      <c r="O38" s="27"/>
      <c r="P38" s="8"/>
      <c r="Q38" s="8"/>
      <c r="R38" s="8"/>
      <c r="S38" s="8"/>
      <c r="T38" s="8"/>
      <c r="U38" s="8"/>
      <c r="V38" s="8">
        <v>5</v>
      </c>
      <c r="W38" s="28">
        <f t="shared" si="15"/>
        <v>5</v>
      </c>
      <c r="X38" s="11">
        <f t="shared" si="16"/>
        <v>14.705882352941178</v>
      </c>
      <c r="Y38" s="104">
        <v>34</v>
      </c>
      <c r="Z38" s="9"/>
      <c r="AA38" s="11">
        <f t="shared" si="17"/>
        <v>0</v>
      </c>
    </row>
    <row r="39" spans="1:27" s="5" customFormat="1" ht="21" customHeight="1">
      <c r="A39" s="51">
        <v>33</v>
      </c>
      <c r="B39" s="140"/>
      <c r="C39" s="107" t="s">
        <v>23</v>
      </c>
      <c r="D39" s="38">
        <v>7</v>
      </c>
      <c r="E39" s="108"/>
      <c r="F39" s="109"/>
      <c r="G39" s="109"/>
      <c r="H39" s="109"/>
      <c r="I39" s="109">
        <v>7</v>
      </c>
      <c r="J39" s="109"/>
      <c r="K39" s="109"/>
      <c r="L39" s="109"/>
      <c r="M39" s="110">
        <f t="shared" si="13"/>
        <v>7</v>
      </c>
      <c r="N39" s="11">
        <f aca="true" t="shared" si="18" ref="N39:N46">M39/D39*100</f>
        <v>100</v>
      </c>
      <c r="O39" s="27"/>
      <c r="P39" s="8"/>
      <c r="Q39" s="8"/>
      <c r="R39" s="8"/>
      <c r="S39" s="8">
        <v>4</v>
      </c>
      <c r="T39" s="8"/>
      <c r="U39" s="8"/>
      <c r="V39" s="8"/>
      <c r="W39" s="28">
        <f t="shared" si="15"/>
        <v>4</v>
      </c>
      <c r="X39" s="11">
        <f t="shared" si="16"/>
        <v>57.14285714285714</v>
      </c>
      <c r="Y39" s="95">
        <v>7</v>
      </c>
      <c r="Z39" s="9">
        <v>4</v>
      </c>
      <c r="AA39" s="11">
        <f t="shared" si="17"/>
        <v>57.142857142857146</v>
      </c>
    </row>
    <row r="40" spans="1:27" s="5" customFormat="1" ht="21" customHeight="1">
      <c r="A40" s="51">
        <v>34</v>
      </c>
      <c r="B40" s="140"/>
      <c r="C40" s="87" t="s">
        <v>45</v>
      </c>
      <c r="D40" s="38">
        <v>5</v>
      </c>
      <c r="E40" s="25"/>
      <c r="F40" s="7"/>
      <c r="G40" s="7"/>
      <c r="H40" s="7"/>
      <c r="I40" s="7"/>
      <c r="J40" s="7"/>
      <c r="K40" s="7"/>
      <c r="L40" s="7"/>
      <c r="M40" s="9">
        <f>L40+K40+I40+H40+G40+F40+E40</f>
        <v>0</v>
      </c>
      <c r="N40" s="11">
        <f t="shared" si="18"/>
        <v>0</v>
      </c>
      <c r="O40" s="27"/>
      <c r="P40" s="8"/>
      <c r="Q40" s="8"/>
      <c r="R40" s="8"/>
      <c r="S40" s="8"/>
      <c r="T40" s="8"/>
      <c r="U40" s="8"/>
      <c r="V40" s="8"/>
      <c r="W40" s="28">
        <f t="shared" si="15"/>
        <v>0</v>
      </c>
      <c r="X40" s="11">
        <f t="shared" si="16"/>
        <v>0</v>
      </c>
      <c r="Y40" s="95">
        <v>5</v>
      </c>
      <c r="Z40" s="9"/>
      <c r="AA40" s="11">
        <f t="shared" si="17"/>
        <v>0</v>
      </c>
    </row>
    <row r="41" spans="1:27" s="5" customFormat="1" ht="21" customHeight="1">
      <c r="A41" s="51">
        <v>35</v>
      </c>
      <c r="B41" s="140"/>
      <c r="C41" s="87" t="s">
        <v>38</v>
      </c>
      <c r="D41" s="42">
        <v>3</v>
      </c>
      <c r="E41" s="25"/>
      <c r="F41" s="7"/>
      <c r="G41" s="7"/>
      <c r="H41" s="7"/>
      <c r="I41" s="7"/>
      <c r="J41" s="7"/>
      <c r="K41" s="7"/>
      <c r="L41" s="7"/>
      <c r="M41" s="9">
        <f aca="true" t="shared" si="19" ref="M41:M47">L41+K41+J41+I41+H41+G41+F41+E41</f>
        <v>0</v>
      </c>
      <c r="N41" s="11">
        <f t="shared" si="18"/>
        <v>0</v>
      </c>
      <c r="O41" s="27"/>
      <c r="P41" s="8"/>
      <c r="Q41" s="8"/>
      <c r="R41" s="8"/>
      <c r="S41" s="8"/>
      <c r="T41" s="8"/>
      <c r="U41" s="8"/>
      <c r="V41" s="8"/>
      <c r="W41" s="28">
        <f t="shared" si="15"/>
        <v>0</v>
      </c>
      <c r="X41" s="11">
        <f t="shared" si="16"/>
        <v>0</v>
      </c>
      <c r="Y41" s="94">
        <v>3</v>
      </c>
      <c r="Z41" s="9"/>
      <c r="AA41" s="11">
        <f t="shared" si="17"/>
        <v>0</v>
      </c>
    </row>
    <row r="42" spans="1:27" s="5" customFormat="1" ht="21" customHeight="1">
      <c r="A42" s="51">
        <v>36</v>
      </c>
      <c r="B42" s="140"/>
      <c r="C42" s="13" t="s">
        <v>47</v>
      </c>
      <c r="D42" s="39">
        <v>8</v>
      </c>
      <c r="E42" s="25"/>
      <c r="F42" s="7"/>
      <c r="G42" s="7"/>
      <c r="H42" s="7"/>
      <c r="I42" s="7">
        <v>4</v>
      </c>
      <c r="J42" s="7"/>
      <c r="K42" s="7"/>
      <c r="L42" s="7"/>
      <c r="M42" s="9">
        <f t="shared" si="19"/>
        <v>4</v>
      </c>
      <c r="N42" s="11">
        <f t="shared" si="18"/>
        <v>50</v>
      </c>
      <c r="O42" s="27"/>
      <c r="P42" s="8"/>
      <c r="Q42" s="8"/>
      <c r="R42" s="8"/>
      <c r="S42" s="8"/>
      <c r="T42" s="8"/>
      <c r="U42" s="8"/>
      <c r="V42" s="8"/>
      <c r="W42" s="28">
        <f t="shared" si="15"/>
        <v>0</v>
      </c>
      <c r="X42" s="11">
        <f t="shared" si="16"/>
        <v>0</v>
      </c>
      <c r="Y42" s="93">
        <v>8</v>
      </c>
      <c r="Z42" s="9"/>
      <c r="AA42" s="11">
        <f t="shared" si="17"/>
        <v>0</v>
      </c>
    </row>
    <row r="43" spans="1:27" s="5" customFormat="1" ht="21" customHeight="1">
      <c r="A43" s="51">
        <v>37</v>
      </c>
      <c r="B43" s="140"/>
      <c r="C43" s="105" t="s">
        <v>48</v>
      </c>
      <c r="D43" s="40">
        <v>4</v>
      </c>
      <c r="E43" s="25"/>
      <c r="F43" s="7">
        <v>1</v>
      </c>
      <c r="G43" s="7"/>
      <c r="H43" s="7"/>
      <c r="I43" s="7">
        <v>2</v>
      </c>
      <c r="J43" s="7"/>
      <c r="K43" s="7"/>
      <c r="L43" s="7"/>
      <c r="M43" s="9">
        <f t="shared" si="19"/>
        <v>3</v>
      </c>
      <c r="N43" s="11">
        <f t="shared" si="18"/>
        <v>75</v>
      </c>
      <c r="O43" s="27"/>
      <c r="P43" s="8">
        <v>1</v>
      </c>
      <c r="Q43" s="8"/>
      <c r="R43" s="8"/>
      <c r="S43" s="8">
        <v>2</v>
      </c>
      <c r="T43" s="8"/>
      <c r="U43" s="8"/>
      <c r="V43" s="8"/>
      <c r="W43" s="28">
        <f aca="true" t="shared" si="20" ref="W43:W49">V43+U43+T43+S43+R43+Q43+P43+O43</f>
        <v>3</v>
      </c>
      <c r="X43" s="11">
        <f t="shared" si="16"/>
        <v>75</v>
      </c>
      <c r="Y43" s="30">
        <v>4</v>
      </c>
      <c r="Z43" s="9">
        <v>3</v>
      </c>
      <c r="AA43" s="11">
        <f t="shared" si="17"/>
        <v>75</v>
      </c>
    </row>
    <row r="44" spans="1:27" s="5" customFormat="1" ht="21" customHeight="1">
      <c r="A44" s="51">
        <v>38</v>
      </c>
      <c r="B44" s="140"/>
      <c r="C44" s="82" t="s">
        <v>43</v>
      </c>
      <c r="D44" s="83">
        <v>123</v>
      </c>
      <c r="E44" s="70">
        <v>2</v>
      </c>
      <c r="F44" s="71"/>
      <c r="G44" s="71"/>
      <c r="H44" s="71">
        <v>1</v>
      </c>
      <c r="I44" s="71"/>
      <c r="J44" s="71">
        <v>8</v>
      </c>
      <c r="K44" s="71">
        <v>6</v>
      </c>
      <c r="L44" s="71">
        <v>1</v>
      </c>
      <c r="M44" s="73">
        <f t="shared" si="19"/>
        <v>18</v>
      </c>
      <c r="N44" s="74">
        <f t="shared" si="18"/>
        <v>14.634146341463413</v>
      </c>
      <c r="O44" s="75">
        <v>2</v>
      </c>
      <c r="P44" s="76"/>
      <c r="Q44" s="76"/>
      <c r="R44" s="76">
        <v>1</v>
      </c>
      <c r="S44" s="76"/>
      <c r="T44" s="76">
        <v>7</v>
      </c>
      <c r="U44" s="76">
        <v>6</v>
      </c>
      <c r="V44" s="76">
        <v>1</v>
      </c>
      <c r="W44" s="77">
        <f t="shared" si="20"/>
        <v>17</v>
      </c>
      <c r="X44" s="74">
        <f t="shared" si="16"/>
        <v>13.821138211382115</v>
      </c>
      <c r="Y44" s="84">
        <v>123</v>
      </c>
      <c r="Z44" s="73">
        <v>6</v>
      </c>
      <c r="AA44" s="74">
        <f t="shared" si="17"/>
        <v>4.878048780487805</v>
      </c>
    </row>
    <row r="45" spans="1:27" s="5" customFormat="1" ht="21" customHeight="1">
      <c r="A45" s="51">
        <v>39</v>
      </c>
      <c r="B45" s="140"/>
      <c r="C45" s="105" t="s">
        <v>28</v>
      </c>
      <c r="D45" s="40">
        <v>42</v>
      </c>
      <c r="E45" s="97"/>
      <c r="F45" s="98"/>
      <c r="G45" s="98"/>
      <c r="H45" s="98"/>
      <c r="I45" s="98"/>
      <c r="J45" s="98"/>
      <c r="K45" s="98"/>
      <c r="L45" s="98">
        <v>36</v>
      </c>
      <c r="M45" s="99">
        <f t="shared" si="19"/>
        <v>36</v>
      </c>
      <c r="N45" s="18">
        <f t="shared" si="18"/>
        <v>85.71428571428571</v>
      </c>
      <c r="O45" s="100"/>
      <c r="P45" s="101"/>
      <c r="Q45" s="101"/>
      <c r="R45" s="101"/>
      <c r="S45" s="101"/>
      <c r="T45" s="101"/>
      <c r="U45" s="101"/>
      <c r="V45" s="101">
        <v>35</v>
      </c>
      <c r="W45" s="102">
        <f t="shared" si="20"/>
        <v>35</v>
      </c>
      <c r="X45" s="18">
        <f>W45/D45*100</f>
        <v>83.33333333333334</v>
      </c>
      <c r="Y45" s="30">
        <v>42</v>
      </c>
      <c r="Z45" s="99">
        <v>35</v>
      </c>
      <c r="AA45" s="18">
        <f>Z45*100/Y45</f>
        <v>83.33333333333333</v>
      </c>
    </row>
    <row r="46" spans="1:27" s="5" customFormat="1" ht="21" customHeight="1">
      <c r="A46" s="51">
        <v>40</v>
      </c>
      <c r="B46" s="140"/>
      <c r="C46" s="13" t="s">
        <v>70</v>
      </c>
      <c r="D46" s="40">
        <v>3</v>
      </c>
      <c r="E46" s="25"/>
      <c r="F46" s="7"/>
      <c r="G46" s="7"/>
      <c r="H46" s="7"/>
      <c r="I46" s="7"/>
      <c r="J46" s="7"/>
      <c r="K46" s="7"/>
      <c r="L46" s="7"/>
      <c r="M46" s="9">
        <f t="shared" si="19"/>
        <v>0</v>
      </c>
      <c r="N46" s="11">
        <f t="shared" si="18"/>
        <v>0</v>
      </c>
      <c r="O46" s="27"/>
      <c r="P46" s="8"/>
      <c r="Q46" s="8"/>
      <c r="R46" s="8"/>
      <c r="S46" s="8"/>
      <c r="T46" s="8"/>
      <c r="U46" s="8"/>
      <c r="V46" s="8"/>
      <c r="W46" s="28">
        <f t="shared" si="20"/>
        <v>0</v>
      </c>
      <c r="X46" s="11">
        <v>3</v>
      </c>
      <c r="Y46" s="30">
        <v>3</v>
      </c>
      <c r="Z46" s="9"/>
      <c r="AA46" s="11"/>
    </row>
    <row r="47" spans="1:27" s="5" customFormat="1" ht="21" customHeight="1">
      <c r="A47" s="51">
        <v>41</v>
      </c>
      <c r="B47" s="140"/>
      <c r="C47" s="111" t="s">
        <v>63</v>
      </c>
      <c r="D47" s="40">
        <v>2</v>
      </c>
      <c r="E47" s="112"/>
      <c r="F47" s="113">
        <v>2</v>
      </c>
      <c r="G47" s="113"/>
      <c r="H47" s="113"/>
      <c r="I47" s="113"/>
      <c r="J47" s="113"/>
      <c r="K47" s="113"/>
      <c r="L47" s="113"/>
      <c r="M47" s="114">
        <f t="shared" si="19"/>
        <v>2</v>
      </c>
      <c r="N47" s="18">
        <f aca="true" t="shared" si="21" ref="N47:N55">M47/D47*100</f>
        <v>100</v>
      </c>
      <c r="O47" s="100"/>
      <c r="P47" s="101">
        <v>2</v>
      </c>
      <c r="Q47" s="101"/>
      <c r="R47" s="101"/>
      <c r="S47" s="101"/>
      <c r="T47" s="101"/>
      <c r="U47" s="101"/>
      <c r="V47" s="101"/>
      <c r="W47" s="102">
        <f t="shared" si="20"/>
        <v>2</v>
      </c>
      <c r="X47" s="18">
        <f>W47/D47*100</f>
        <v>100</v>
      </c>
      <c r="Y47" s="30">
        <v>2</v>
      </c>
      <c r="Z47" s="99"/>
      <c r="AA47" s="18">
        <f>Z47*100/Y47</f>
        <v>0</v>
      </c>
    </row>
    <row r="48" spans="1:27" s="5" customFormat="1" ht="21" customHeight="1" thickBot="1">
      <c r="A48" s="51">
        <v>42</v>
      </c>
      <c r="B48" s="140"/>
      <c r="C48" s="106" t="s">
        <v>15</v>
      </c>
      <c r="D48" s="40">
        <v>258</v>
      </c>
      <c r="E48" s="97">
        <v>10</v>
      </c>
      <c r="F48" s="98">
        <v>11</v>
      </c>
      <c r="G48" s="98">
        <v>16</v>
      </c>
      <c r="H48" s="98">
        <v>19</v>
      </c>
      <c r="I48" s="98">
        <v>29</v>
      </c>
      <c r="J48" s="98">
        <v>15</v>
      </c>
      <c r="K48" s="98"/>
      <c r="L48" s="98">
        <v>6</v>
      </c>
      <c r="M48" s="99">
        <f>L48+K48+J48+I48+G48+F48+E48</f>
        <v>87</v>
      </c>
      <c r="N48" s="18">
        <f t="shared" si="21"/>
        <v>33.72093023255814</v>
      </c>
      <c r="O48" s="100">
        <v>9</v>
      </c>
      <c r="P48" s="101">
        <v>10</v>
      </c>
      <c r="Q48" s="101">
        <v>16</v>
      </c>
      <c r="R48" s="101">
        <v>19</v>
      </c>
      <c r="S48" s="101">
        <v>19</v>
      </c>
      <c r="T48" s="101">
        <v>14</v>
      </c>
      <c r="U48" s="101"/>
      <c r="V48" s="101">
        <v>5</v>
      </c>
      <c r="W48" s="102">
        <f t="shared" si="20"/>
        <v>92</v>
      </c>
      <c r="X48" s="18">
        <f>W48/D48*100</f>
        <v>35.65891472868217</v>
      </c>
      <c r="Y48" s="30">
        <v>258</v>
      </c>
      <c r="Z48" s="99">
        <v>66</v>
      </c>
      <c r="AA48" s="18">
        <f aca="true" t="shared" si="22" ref="AA48:AA55">Z48*100/Y48</f>
        <v>25.58139534883721</v>
      </c>
    </row>
    <row r="49" spans="1:27" s="5" customFormat="1" ht="20.25" customHeight="1" thickBot="1">
      <c r="A49" s="128" t="s">
        <v>13</v>
      </c>
      <c r="B49" s="129"/>
      <c r="C49" s="129"/>
      <c r="D49" s="41">
        <f>SUM(D7:D48)</f>
        <v>1810</v>
      </c>
      <c r="E49" s="26">
        <f aca="true" t="shared" si="23" ref="E49:M49">SUM(E7:E48)</f>
        <v>56</v>
      </c>
      <c r="F49" s="20">
        <f t="shared" si="23"/>
        <v>106</v>
      </c>
      <c r="G49" s="20">
        <f t="shared" si="23"/>
        <v>162</v>
      </c>
      <c r="H49" s="20">
        <f t="shared" si="23"/>
        <v>156</v>
      </c>
      <c r="I49" s="20">
        <f t="shared" si="23"/>
        <v>105</v>
      </c>
      <c r="J49" s="20">
        <f t="shared" si="23"/>
        <v>64</v>
      </c>
      <c r="K49" s="20">
        <f t="shared" si="23"/>
        <v>53</v>
      </c>
      <c r="L49" s="20">
        <f t="shared" si="23"/>
        <v>67</v>
      </c>
      <c r="M49" s="21">
        <f t="shared" si="23"/>
        <v>750</v>
      </c>
      <c r="N49" s="22">
        <f t="shared" si="21"/>
        <v>41.43646408839779</v>
      </c>
      <c r="O49" s="26">
        <f aca="true" t="shared" si="24" ref="O49:V49">SUM(O7:O48)</f>
        <v>43</v>
      </c>
      <c r="P49" s="20">
        <f t="shared" si="24"/>
        <v>99</v>
      </c>
      <c r="Q49" s="20">
        <f t="shared" si="24"/>
        <v>160</v>
      </c>
      <c r="R49" s="20">
        <f t="shared" si="24"/>
        <v>142</v>
      </c>
      <c r="S49" s="20">
        <f t="shared" si="24"/>
        <v>68</v>
      </c>
      <c r="T49" s="20">
        <f t="shared" si="24"/>
        <v>55</v>
      </c>
      <c r="U49" s="20">
        <f t="shared" si="24"/>
        <v>47</v>
      </c>
      <c r="V49" s="20">
        <f t="shared" si="24"/>
        <v>57</v>
      </c>
      <c r="W49" s="29">
        <f t="shared" si="20"/>
        <v>671</v>
      </c>
      <c r="X49" s="22">
        <f>W49/D49*100</f>
        <v>37.07182320441989</v>
      </c>
      <c r="Y49" s="23">
        <f>SUM(Y7:Y48)</f>
        <v>1810</v>
      </c>
      <c r="Z49" s="21">
        <f>SUM(Z7:Z48)</f>
        <v>363</v>
      </c>
      <c r="AA49" s="22">
        <f t="shared" si="22"/>
        <v>20.055248618784532</v>
      </c>
    </row>
    <row r="50" spans="1:27" ht="20.25" customHeight="1">
      <c r="A50" s="52">
        <v>1</v>
      </c>
      <c r="B50" s="126" t="s">
        <v>46</v>
      </c>
      <c r="C50" s="53" t="s">
        <v>8</v>
      </c>
      <c r="D50" s="43">
        <v>74</v>
      </c>
      <c r="E50" s="61">
        <v>4</v>
      </c>
      <c r="F50" s="62">
        <v>4</v>
      </c>
      <c r="G50" s="62">
        <v>4</v>
      </c>
      <c r="H50" s="62">
        <v>8</v>
      </c>
      <c r="I50" s="62">
        <v>4</v>
      </c>
      <c r="J50" s="62">
        <v>4</v>
      </c>
      <c r="K50" s="62">
        <v>4</v>
      </c>
      <c r="L50" s="62">
        <v>3</v>
      </c>
      <c r="M50" s="60">
        <f>L50+K50+J50+I50+H50+G50+F50+E50</f>
        <v>35</v>
      </c>
      <c r="N50" s="19">
        <f t="shared" si="21"/>
        <v>47.2972972972973</v>
      </c>
      <c r="O50" s="61">
        <v>3</v>
      </c>
      <c r="P50" s="62">
        <v>4</v>
      </c>
      <c r="Q50" s="62">
        <v>4</v>
      </c>
      <c r="R50" s="62">
        <v>8</v>
      </c>
      <c r="S50" s="62">
        <v>3</v>
      </c>
      <c r="T50" s="62">
        <v>3</v>
      </c>
      <c r="U50" s="62">
        <v>3</v>
      </c>
      <c r="V50" s="62">
        <v>3</v>
      </c>
      <c r="W50" s="63">
        <f aca="true" t="shared" si="25" ref="W50:W55">V50+U50+T50+S50+R50+Q50+P50+O50</f>
        <v>31</v>
      </c>
      <c r="X50" s="19">
        <f aca="true" t="shared" si="26" ref="X50:X55">W50/D50*100</f>
        <v>41.891891891891895</v>
      </c>
      <c r="Y50" s="61">
        <v>74</v>
      </c>
      <c r="Z50" s="60">
        <v>21</v>
      </c>
      <c r="AA50" s="19">
        <f t="shared" si="22"/>
        <v>28.37837837837838</v>
      </c>
    </row>
    <row r="51" spans="1:27" ht="16.5" customHeight="1">
      <c r="A51" s="54">
        <v>2</v>
      </c>
      <c r="B51" s="126"/>
      <c r="C51" s="55" t="s">
        <v>9</v>
      </c>
      <c r="D51" s="44">
        <v>47</v>
      </c>
      <c r="E51" s="27">
        <v>1</v>
      </c>
      <c r="F51" s="8">
        <v>2</v>
      </c>
      <c r="G51" s="8">
        <v>2</v>
      </c>
      <c r="H51" s="8">
        <v>5</v>
      </c>
      <c r="I51" s="8">
        <v>4</v>
      </c>
      <c r="J51" s="8">
        <v>3</v>
      </c>
      <c r="K51" s="8">
        <v>5</v>
      </c>
      <c r="L51" s="8"/>
      <c r="M51" s="9">
        <f>L51+K51+J51+I51+H51+G51+F51+E51</f>
        <v>22</v>
      </c>
      <c r="N51" s="12">
        <f t="shared" si="21"/>
        <v>46.808510638297875</v>
      </c>
      <c r="O51" s="27">
        <v>1</v>
      </c>
      <c r="P51" s="8">
        <v>2</v>
      </c>
      <c r="Q51" s="8">
        <v>2</v>
      </c>
      <c r="R51" s="8">
        <v>5</v>
      </c>
      <c r="S51" s="8">
        <v>3</v>
      </c>
      <c r="T51" s="8">
        <v>3</v>
      </c>
      <c r="U51" s="8">
        <v>4</v>
      </c>
      <c r="V51" s="8"/>
      <c r="W51" s="28">
        <f t="shared" si="25"/>
        <v>20</v>
      </c>
      <c r="X51" s="12">
        <f t="shared" si="26"/>
        <v>42.5531914893617</v>
      </c>
      <c r="Y51" s="27">
        <v>47</v>
      </c>
      <c r="Z51" s="9">
        <v>14</v>
      </c>
      <c r="AA51" s="12">
        <f t="shared" si="22"/>
        <v>29.78723404255319</v>
      </c>
    </row>
    <row r="52" spans="1:27" ht="16.5" customHeight="1">
      <c r="A52" s="54">
        <v>3</v>
      </c>
      <c r="B52" s="126"/>
      <c r="C52" s="55" t="s">
        <v>10</v>
      </c>
      <c r="D52" s="44">
        <v>26</v>
      </c>
      <c r="E52" s="27"/>
      <c r="F52" s="8">
        <v>1</v>
      </c>
      <c r="G52" s="8">
        <v>6</v>
      </c>
      <c r="H52" s="8">
        <v>6</v>
      </c>
      <c r="I52" s="8"/>
      <c r="J52" s="8"/>
      <c r="K52" s="8">
        <v>2</v>
      </c>
      <c r="L52" s="8">
        <v>3</v>
      </c>
      <c r="M52" s="9">
        <f>L52+K52+J52+I52+H52+G52+F52+E52</f>
        <v>18</v>
      </c>
      <c r="N52" s="12">
        <f t="shared" si="21"/>
        <v>69.23076923076923</v>
      </c>
      <c r="O52" s="27"/>
      <c r="P52" s="8">
        <v>1</v>
      </c>
      <c r="Q52" s="8">
        <v>6</v>
      </c>
      <c r="R52" s="8">
        <v>5</v>
      </c>
      <c r="S52" s="8"/>
      <c r="T52" s="8"/>
      <c r="U52" s="8">
        <v>1</v>
      </c>
      <c r="V52" s="8">
        <v>3</v>
      </c>
      <c r="W52" s="28">
        <f t="shared" si="25"/>
        <v>16</v>
      </c>
      <c r="X52" s="12">
        <f t="shared" si="26"/>
        <v>61.53846153846154</v>
      </c>
      <c r="Y52" s="27">
        <v>26</v>
      </c>
      <c r="Z52" s="9">
        <v>10</v>
      </c>
      <c r="AA52" s="12">
        <f t="shared" si="22"/>
        <v>38.46153846153846</v>
      </c>
    </row>
    <row r="53" spans="1:27" ht="19.5" customHeight="1">
      <c r="A53" s="56">
        <v>4</v>
      </c>
      <c r="B53" s="126"/>
      <c r="C53" s="37" t="s">
        <v>12</v>
      </c>
      <c r="D53" s="44">
        <v>2</v>
      </c>
      <c r="E53" s="27"/>
      <c r="F53" s="8"/>
      <c r="G53" s="8"/>
      <c r="H53" s="8"/>
      <c r="I53" s="8">
        <v>1</v>
      </c>
      <c r="J53" s="8"/>
      <c r="K53" s="8"/>
      <c r="L53" s="8"/>
      <c r="M53" s="9">
        <f>L53+K53+J53+I53+H53+G53+F53+E53</f>
        <v>1</v>
      </c>
      <c r="N53" s="12">
        <f t="shared" si="21"/>
        <v>50</v>
      </c>
      <c r="O53" s="27"/>
      <c r="P53" s="8"/>
      <c r="Q53" s="8"/>
      <c r="R53" s="8"/>
      <c r="S53" s="8">
        <v>1</v>
      </c>
      <c r="T53" s="8"/>
      <c r="U53" s="8"/>
      <c r="V53" s="8"/>
      <c r="W53" s="28">
        <f t="shared" si="25"/>
        <v>1</v>
      </c>
      <c r="X53" s="12">
        <f t="shared" si="26"/>
        <v>50</v>
      </c>
      <c r="Y53" s="27">
        <v>2</v>
      </c>
      <c r="Z53" s="9">
        <v>1</v>
      </c>
      <c r="AA53" s="12">
        <f t="shared" si="22"/>
        <v>50</v>
      </c>
    </row>
    <row r="54" spans="1:27" ht="19.5" customHeight="1">
      <c r="A54" s="56">
        <v>5</v>
      </c>
      <c r="B54" s="126"/>
      <c r="C54" s="57" t="s">
        <v>11</v>
      </c>
      <c r="D54" s="64">
        <v>39</v>
      </c>
      <c r="E54" s="27"/>
      <c r="F54" s="8">
        <v>1</v>
      </c>
      <c r="G54" s="8">
        <v>4</v>
      </c>
      <c r="H54" s="8">
        <v>3</v>
      </c>
      <c r="I54" s="8">
        <v>1</v>
      </c>
      <c r="J54" s="8">
        <v>2</v>
      </c>
      <c r="K54" s="8">
        <v>1</v>
      </c>
      <c r="L54" s="8">
        <v>3</v>
      </c>
      <c r="M54" s="9">
        <f>L54+K54+J54+I54+H54+G54+F54+E54</f>
        <v>15</v>
      </c>
      <c r="N54" s="12">
        <f t="shared" si="21"/>
        <v>38.46153846153847</v>
      </c>
      <c r="O54" s="27"/>
      <c r="P54" s="8">
        <v>1</v>
      </c>
      <c r="Q54" s="8">
        <v>4</v>
      </c>
      <c r="R54" s="8">
        <v>2</v>
      </c>
      <c r="S54" s="8">
        <v>1</v>
      </c>
      <c r="T54" s="8">
        <v>2</v>
      </c>
      <c r="U54" s="8">
        <v>1</v>
      </c>
      <c r="V54" s="8">
        <v>2</v>
      </c>
      <c r="W54" s="28">
        <f t="shared" si="25"/>
        <v>13</v>
      </c>
      <c r="X54" s="12">
        <f t="shared" si="26"/>
        <v>33.33333333333333</v>
      </c>
      <c r="Y54" s="27">
        <v>39</v>
      </c>
      <c r="Z54" s="9">
        <v>11</v>
      </c>
      <c r="AA54" s="12">
        <f t="shared" si="22"/>
        <v>28.205128205128204</v>
      </c>
    </row>
    <row r="55" spans="1:27" ht="19.5" customHeight="1" thickBot="1">
      <c r="A55" s="58">
        <v>6</v>
      </c>
      <c r="B55" s="127"/>
      <c r="C55" s="59" t="s">
        <v>21</v>
      </c>
      <c r="D55" s="65">
        <v>601</v>
      </c>
      <c r="E55" s="31">
        <v>7</v>
      </c>
      <c r="F55" s="67"/>
      <c r="G55" s="32"/>
      <c r="H55" s="32"/>
      <c r="I55" s="32"/>
      <c r="J55" s="32"/>
      <c r="K55" s="32">
        <v>19</v>
      </c>
      <c r="L55" s="32">
        <v>1</v>
      </c>
      <c r="M55" s="33">
        <f>L55+K55+J55+I55+H55+G55+E55</f>
        <v>27</v>
      </c>
      <c r="N55" s="17">
        <f t="shared" si="21"/>
        <v>4.492512479201332</v>
      </c>
      <c r="O55" s="31">
        <v>81</v>
      </c>
      <c r="P55" s="32"/>
      <c r="Q55" s="32"/>
      <c r="R55" s="32"/>
      <c r="S55" s="32"/>
      <c r="T55" s="32"/>
      <c r="U55" s="32">
        <v>19</v>
      </c>
      <c r="V55" s="32">
        <v>1</v>
      </c>
      <c r="W55" s="33">
        <f t="shared" si="25"/>
        <v>101</v>
      </c>
      <c r="X55" s="17">
        <f t="shared" si="26"/>
        <v>16.80532445923461</v>
      </c>
      <c r="Y55" s="68">
        <v>601</v>
      </c>
      <c r="Z55" s="34">
        <v>26</v>
      </c>
      <c r="AA55" s="17">
        <f t="shared" si="22"/>
        <v>4.3261231281198</v>
      </c>
    </row>
    <row r="56" spans="6:27" ht="15.7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AA56" s="1"/>
    </row>
    <row r="57" spans="6:27" ht="15.7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AA57" s="1"/>
    </row>
    <row r="58" spans="6:27" ht="15.7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AA58" s="1"/>
    </row>
    <row r="59" spans="6:27" ht="15.7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AA59" s="1"/>
    </row>
  </sheetData>
  <sheetProtection/>
  <mergeCells count="14">
    <mergeCell ref="B50:B55"/>
    <mergeCell ref="A49:C49"/>
    <mergeCell ref="Y5:Z5"/>
    <mergeCell ref="B5:C6"/>
    <mergeCell ref="A5:A6"/>
    <mergeCell ref="D5:D6"/>
    <mergeCell ref="B7:B48"/>
    <mergeCell ref="E5:L5"/>
    <mergeCell ref="AA5:AA6"/>
    <mergeCell ref="M5:M6"/>
    <mergeCell ref="N5:N6"/>
    <mergeCell ref="W5:W6"/>
    <mergeCell ref="X5:X6"/>
    <mergeCell ref="O5:V5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ShaVW</dc:creator>
  <cp:keywords/>
  <dc:description/>
  <cp:lastModifiedBy>Алексей В. Кондрахин</cp:lastModifiedBy>
  <cp:lastPrinted>2015-06-11T04:33:52Z</cp:lastPrinted>
  <dcterms:created xsi:type="dcterms:W3CDTF">2004-07-21T08:29:16Z</dcterms:created>
  <dcterms:modified xsi:type="dcterms:W3CDTF">2015-07-02T09:24:24Z</dcterms:modified>
  <cp:category/>
  <cp:version/>
  <cp:contentType/>
  <cp:contentStatus/>
</cp:coreProperties>
</file>